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psiuk/Documents/SKISYSTEM/RACE_PROGRAM_2425/OFERTA/"/>
    </mc:Choice>
  </mc:AlternateContent>
  <xr:revisionPtr revIDLastSave="0" documentId="13_ncr:1_{48D3E6A5-A016-7A48-A444-2AA7C5C6B109}" xr6:coauthVersionLast="47" xr6:coauthVersionMax="47" xr10:uidLastSave="{00000000-0000-0000-0000-000000000000}"/>
  <bookViews>
    <workbookView xWindow="2380" yWindow="700" windowWidth="25600" windowHeight="14540" activeTab="1" xr2:uid="{6AF68023-687A-0A4B-B3D1-AAA22AC9D361}"/>
  </bookViews>
  <sheets>
    <sheet name="MAIN PAGE" sheetId="2" r:id="rId1"/>
    <sheet name="FORMULARZ" sheetId="1" r:id="rId2"/>
    <sheet name="FIS-RACESKIS 2024 25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3" i="1" l="1"/>
  <c r="G92" i="1"/>
  <c r="G91" i="1"/>
  <c r="G90" i="1"/>
  <c r="G89" i="1"/>
  <c r="G88" i="1"/>
  <c r="H93" i="1"/>
  <c r="H92" i="1"/>
  <c r="H91" i="1"/>
  <c r="H90" i="1"/>
  <c r="H89" i="1"/>
  <c r="H88" i="1"/>
  <c r="D93" i="1"/>
  <c r="D92" i="1"/>
  <c r="D91" i="1"/>
  <c r="D90" i="1"/>
  <c r="D89" i="1"/>
  <c r="D88" i="1"/>
  <c r="A2" i="4" l="1"/>
  <c r="G79" i="1"/>
  <c r="G78" i="1"/>
  <c r="G77" i="1"/>
  <c r="H77" i="1"/>
  <c r="H79" i="1"/>
  <c r="H78" i="1"/>
  <c r="D79" i="1"/>
  <c r="D78" i="1"/>
  <c r="D77" i="1"/>
  <c r="H73" i="1"/>
  <c r="G73" i="1" s="1"/>
  <c r="D73" i="1"/>
  <c r="H71" i="1"/>
  <c r="G71" i="1" s="1"/>
  <c r="D71" i="1"/>
  <c r="H66" i="1"/>
  <c r="G66" i="1" s="1"/>
  <c r="G62" i="1"/>
  <c r="G61" i="1"/>
  <c r="G60" i="1"/>
  <c r="G59" i="1"/>
  <c r="G58" i="1"/>
  <c r="G57" i="1"/>
  <c r="G56" i="1"/>
  <c r="G55" i="1"/>
  <c r="G54" i="1"/>
  <c r="G5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H49" i="1"/>
  <c r="H42" i="1"/>
  <c r="H41" i="1"/>
  <c r="H40" i="1"/>
  <c r="H39" i="1"/>
  <c r="G34" i="1"/>
  <c r="G33" i="1"/>
  <c r="G32" i="1"/>
  <c r="G31" i="1"/>
  <c r="G30" i="1"/>
  <c r="G29" i="1"/>
  <c r="G28" i="1"/>
  <c r="G27" i="1"/>
  <c r="G26" i="1"/>
  <c r="G21" i="1"/>
  <c r="G20" i="1"/>
  <c r="H21" i="1"/>
  <c r="H20" i="1"/>
  <c r="G18" i="1"/>
  <c r="G17" i="1"/>
  <c r="G16" i="1"/>
  <c r="H18" i="1"/>
  <c r="H17" i="1"/>
  <c r="H16" i="1"/>
  <c r="H15" i="1"/>
  <c r="G15" i="1" s="1"/>
  <c r="H13" i="1"/>
  <c r="G13" i="1" s="1"/>
  <c r="G12" i="1"/>
  <c r="H12" i="1"/>
  <c r="H11" i="1"/>
  <c r="G11" i="1" s="1"/>
  <c r="H9" i="1"/>
  <c r="G9" i="1" s="1"/>
  <c r="G6" i="1"/>
  <c r="G5" i="1"/>
  <c r="H7" i="1"/>
  <c r="G7" i="1" s="1"/>
  <c r="H6" i="1"/>
  <c r="H5" i="1"/>
  <c r="H4" i="1"/>
  <c r="G4" i="1" s="1"/>
  <c r="E49" i="1"/>
  <c r="D49" i="1"/>
  <c r="H47" i="1"/>
  <c r="H46" i="1"/>
  <c r="H45" i="1"/>
  <c r="H44" i="1"/>
  <c r="E47" i="1"/>
  <c r="D47" i="1"/>
  <c r="E46" i="1"/>
  <c r="D46" i="1"/>
  <c r="E45" i="1"/>
  <c r="D45" i="1"/>
  <c r="E44" i="1"/>
  <c r="D44" i="1"/>
  <c r="E42" i="1"/>
  <c r="E41" i="1"/>
  <c r="E40" i="1"/>
  <c r="E39" i="1"/>
  <c r="E34" i="1"/>
  <c r="E33" i="1"/>
  <c r="E32" i="1"/>
  <c r="E31" i="1"/>
  <c r="E30" i="1"/>
  <c r="E29" i="1"/>
  <c r="E28" i="1"/>
  <c r="E27" i="1"/>
  <c r="E26" i="1"/>
  <c r="E21" i="1"/>
  <c r="E20" i="1"/>
  <c r="E18" i="1"/>
  <c r="E17" i="1"/>
  <c r="E16" i="1"/>
  <c r="E15" i="1"/>
  <c r="E13" i="1"/>
  <c r="E12" i="1"/>
  <c r="E11" i="1"/>
  <c r="E9" i="1"/>
  <c r="E7" i="1"/>
  <c r="E6" i="1"/>
  <c r="E5" i="1"/>
  <c r="E4" i="1"/>
  <c r="D42" i="1"/>
  <c r="D41" i="1"/>
  <c r="D40" i="1"/>
  <c r="D39" i="1"/>
  <c r="D34" i="1"/>
  <c r="D33" i="1"/>
  <c r="D32" i="1"/>
  <c r="D31" i="1"/>
  <c r="D30" i="1"/>
  <c r="D29" i="1"/>
  <c r="D28" i="1"/>
  <c r="D27" i="1"/>
  <c r="D26" i="1"/>
  <c r="D21" i="1"/>
  <c r="D20" i="1"/>
  <c r="D18" i="1"/>
  <c r="D17" i="1"/>
  <c r="D16" i="1"/>
  <c r="D15" i="1"/>
  <c r="D13" i="1"/>
  <c r="D12" i="1"/>
  <c r="D11" i="1"/>
  <c r="D9" i="1"/>
  <c r="D7" i="1"/>
  <c r="D6" i="1"/>
  <c r="D5" i="1"/>
  <c r="D4" i="1"/>
  <c r="D83" i="1" l="1"/>
  <c r="D84" i="1"/>
  <c r="D66" i="1"/>
  <c r="G42" i="1" l="1"/>
  <c r="G83" i="1" l="1"/>
  <c r="G84" i="1"/>
  <c r="G39" i="1" l="1"/>
  <c r="G40" i="1"/>
  <c r="G41" i="1"/>
  <c r="G44" i="1"/>
  <c r="G45" i="1"/>
  <c r="G46" i="1"/>
  <c r="G47" i="1"/>
  <c r="G49" i="1" l="1"/>
  <c r="D14" i="2" l="1"/>
</calcChain>
</file>

<file path=xl/sharedStrings.xml><?xml version="1.0" encoding="utf-8"?>
<sst xmlns="http://schemas.openxmlformats.org/spreadsheetml/2006/main" count="695" uniqueCount="319">
  <si>
    <t>KOD</t>
  </si>
  <si>
    <t>MODEL</t>
  </si>
  <si>
    <t>KOLOR</t>
  </si>
  <si>
    <t>CENA</t>
  </si>
  <si>
    <t>WARTOŚĆ</t>
  </si>
  <si>
    <t>ILOŚĆ</t>
  </si>
  <si>
    <t>.</t>
  </si>
  <si>
    <t>WC Racing</t>
  </si>
  <si>
    <t>BLACK</t>
  </si>
  <si>
    <t>Racing</t>
  </si>
  <si>
    <t>RACE</t>
  </si>
  <si>
    <t>RACE PREORDER</t>
  </si>
  <si>
    <t>FIS WC DEPT</t>
  </si>
  <si>
    <t>DOB.DH WC DEPT EDT PLATE</t>
  </si>
  <si>
    <t>BLACK/RED</t>
  </si>
  <si>
    <t>DOB.SG WC DEPT EDT PLATE</t>
  </si>
  <si>
    <t>DOB.GS WC DEPT PLATE</t>
  </si>
  <si>
    <t>DOB.SL WC DEPT PLATE</t>
  </si>
  <si>
    <t>FIS, Masters</t>
  </si>
  <si>
    <t>FIS Junior</t>
  </si>
  <si>
    <t>DOBERMANN SL RACE PLATE</t>
  </si>
  <si>
    <t>070</t>
  </si>
  <si>
    <t>080</t>
  </si>
  <si>
    <t>090</t>
  </si>
  <si>
    <t>DOB.COMBI PRO S+J7.0 FDT</t>
  </si>
  <si>
    <t>GREY/RED</t>
  </si>
  <si>
    <t>NARTY</t>
  </si>
  <si>
    <t>WIĄZANIA</t>
  </si>
  <si>
    <t>0C016000 001</t>
  </si>
  <si>
    <t>X-COMP 24</t>
  </si>
  <si>
    <t>BLACK/FLO RED</t>
  </si>
  <si>
    <t>0C016200 001</t>
  </si>
  <si>
    <t>X-COMP 18</t>
  </si>
  <si>
    <t>RACE 10</t>
  </si>
  <si>
    <t>BUTY</t>
  </si>
  <si>
    <t>Junior</t>
  </si>
  <si>
    <t>0N301802 741</t>
  </si>
  <si>
    <t>DOUBLE ROLLER SKI BAG (ECO)</t>
  </si>
  <si>
    <t>0N303300 741</t>
  </si>
  <si>
    <t>CARGO ROLLER SKI BAG</t>
  </si>
  <si>
    <t>BLACK-RED</t>
  </si>
  <si>
    <t>0N303400 741</t>
  </si>
  <si>
    <t>GS RACE SKI BAG 3 PAIR</t>
  </si>
  <si>
    <t>0N303500 741</t>
  </si>
  <si>
    <t>DH RACE SKI BAG 3 PAIR</t>
  </si>
  <si>
    <t>0N304301 741</t>
  </si>
  <si>
    <t>XL DUFFLE ROLLER DOBERMAN</t>
  </si>
  <si>
    <t>0N304602 100</t>
  </si>
  <si>
    <t>BUSINESS TROLLEY (ECO FABRIC)</t>
  </si>
  <si>
    <t>0N304800 001</t>
  </si>
  <si>
    <t>12MTRAVEL BAG</t>
  </si>
  <si>
    <t>XS</t>
  </si>
  <si>
    <t>S/M</t>
  </si>
  <si>
    <t>L/XL</t>
  </si>
  <si>
    <t>0W011800 001</t>
  </si>
  <si>
    <t>DOBERMANN RAIN COAT</t>
  </si>
  <si>
    <t>DOB ALU 18 MM STANDARD (1PA)</t>
  </si>
  <si>
    <t>085</t>
  </si>
  <si>
    <t>095</t>
  </si>
  <si>
    <t>DOB JUNIOR 16 MM (1PA)</t>
  </si>
  <si>
    <t>TORBY, PLECAKI</t>
  </si>
  <si>
    <t>PŁASZCZ TRENERSKI</t>
  </si>
  <si>
    <t>KIJE</t>
  </si>
  <si>
    <t>Race</t>
  </si>
  <si>
    <t>AKCESORIA</t>
  </si>
  <si>
    <t>Kod</t>
  </si>
  <si>
    <t>08A01300</t>
  </si>
  <si>
    <t>DOBERMANN FOAM F.KIT(N006191)</t>
  </si>
  <si>
    <t>08A01200</t>
  </si>
  <si>
    <t>DOBERMANN FOAM LACES LINERS</t>
  </si>
  <si>
    <t xml:space="preserve"> </t>
  </si>
  <si>
    <t>KLUB</t>
  </si>
  <si>
    <t>ROCZNIK</t>
  </si>
  <si>
    <t>ZAWODNIK</t>
  </si>
  <si>
    <t>TELEFON</t>
  </si>
  <si>
    <t>e-mail</t>
  </si>
  <si>
    <t>PUNKT ODBIORU</t>
  </si>
  <si>
    <t>SUMA ZAMÓWIENIA</t>
  </si>
  <si>
    <t>RĘKAWICE NORDICA</t>
  </si>
  <si>
    <t>S</t>
  </si>
  <si>
    <t>M</t>
  </si>
  <si>
    <t>L</t>
  </si>
  <si>
    <t>XL</t>
  </si>
  <si>
    <t>0W260800 741</t>
  </si>
  <si>
    <t>Note</t>
  </si>
  <si>
    <t>Discipline</t>
  </si>
  <si>
    <t>Article Nr.</t>
  </si>
  <si>
    <t>Production Nr.</t>
  </si>
  <si>
    <t>Model</t>
  </si>
  <si>
    <t>Sidecut</t>
  </si>
  <si>
    <t>Construction</t>
  </si>
  <si>
    <t>Length</t>
  </si>
  <si>
    <t>bh</t>
  </si>
  <si>
    <t>bm</t>
  </si>
  <si>
    <t>bv</t>
  </si>
  <si>
    <t>Sidecut Radius</t>
  </si>
  <si>
    <t>FIS-NORM RADIUS</t>
  </si>
  <si>
    <t>Radius printed on Ski</t>
  </si>
  <si>
    <t>BMP (Binding Mountingpoint)</t>
  </si>
  <si>
    <t>DEFINITION STIFF</t>
  </si>
  <si>
    <t>DEFINITION SOFT</t>
  </si>
  <si>
    <t>Skischuhspitze</t>
  </si>
  <si>
    <t>Plate</t>
  </si>
  <si>
    <t>Base Grinding / Edge finish</t>
  </si>
  <si>
    <t>Binding recommended</t>
  </si>
  <si>
    <t>User Category</t>
  </si>
  <si>
    <t>Comments</t>
  </si>
  <si>
    <t>who/when/what</t>
  </si>
  <si>
    <t xml:space="preserve">Worldcup Racing Department (Berni Knauss); order available via  Nordica costumer service with dedicated order form
</t>
  </si>
  <si>
    <t>DH Worldcup</t>
  </si>
  <si>
    <t>DH</t>
  </si>
  <si>
    <t>DOB. DH WC DEPT EDT PLATE</t>
  </si>
  <si>
    <t>SS-Ti (Phenol)</t>
  </si>
  <si>
    <t>54.8/50.9</t>
  </si>
  <si>
    <t>&gt;50</t>
  </si>
  <si>
    <t>58-62</t>
  </si>
  <si>
    <t>63-67</t>
  </si>
  <si>
    <t>+155mm</t>
  </si>
  <si>
    <t>Marker Speed Plate EDT</t>
  </si>
  <si>
    <t>Racing Dept. Finish</t>
  </si>
  <si>
    <t>RACE X-COMP 24</t>
  </si>
  <si>
    <t>Men Worldcup DH Ski</t>
  </si>
  <si>
    <t>52.0/49.0</t>
  </si>
  <si>
    <t>62-66</t>
  </si>
  <si>
    <t>67-72</t>
  </si>
  <si>
    <t>Marker Piston Plate</t>
  </si>
  <si>
    <t>Women Worldcup DH Ski</t>
  </si>
  <si>
    <t>SG Worldcup</t>
  </si>
  <si>
    <t>SG</t>
  </si>
  <si>
    <t>DOB. SG WC DEPT EDT PLATE</t>
  </si>
  <si>
    <t>45.4/45.2</t>
  </si>
  <si>
    <t>&gt;45</t>
  </si>
  <si>
    <t>57-61</t>
  </si>
  <si>
    <t>Men Worldcup SG Ski</t>
  </si>
  <si>
    <t>40.8/40.0</t>
  </si>
  <si>
    <t>&gt;40</t>
  </si>
  <si>
    <t>67-71</t>
  </si>
  <si>
    <t>Women Worldcup SG Ski</t>
  </si>
  <si>
    <t>GS Worldcup</t>
  </si>
  <si>
    <t>GS</t>
  </si>
  <si>
    <t xml:space="preserve">DOB. GS WC DEPT PLATE </t>
  </si>
  <si>
    <t>31/31,5</t>
  </si>
  <si>
    <t>&gt;30</t>
  </si>
  <si>
    <t>50-52</t>
  </si>
  <si>
    <t>53-56</t>
  </si>
  <si>
    <t>RACE X-COMP 18</t>
  </si>
  <si>
    <r>
      <t xml:space="preserve">Men Worldcup GS Ski. </t>
    </r>
    <r>
      <rPr>
        <b/>
        <sz val="8"/>
        <color theme="1"/>
        <rFont val="Calibri"/>
        <family val="2"/>
        <scheme val="minor"/>
      </rPr>
      <t/>
    </r>
  </si>
  <si>
    <t>29,71/31</t>
  </si>
  <si>
    <t>62-64</t>
  </si>
  <si>
    <t>65-68</t>
  </si>
  <si>
    <t>Women Worldcup GS Ski</t>
  </si>
  <si>
    <t>SL Worldcup</t>
  </si>
  <si>
    <t>SL</t>
  </si>
  <si>
    <t>DOB. SL WC DEPT PLATE</t>
  </si>
  <si>
    <t>11,8/12,1</t>
  </si>
  <si>
    <t>R&amp;D</t>
  </si>
  <si>
    <t>40-42</t>
  </si>
  <si>
    <t>43-46</t>
  </si>
  <si>
    <t>Marker Piston Plate 14mm</t>
  </si>
  <si>
    <t>Men Worldcup SL Ski.</t>
  </si>
  <si>
    <t>51-53</t>
  </si>
  <si>
    <t>54-57</t>
  </si>
  <si>
    <t>Women Worlcup SL Ski</t>
  </si>
  <si>
    <t>FIS &amp; JR Racing; availible via Nordica customer service</t>
  </si>
  <si>
    <t>GS FIS</t>
  </si>
  <si>
    <t>DOBERMANN GS RACE PLATE</t>
  </si>
  <si>
    <t>SS-Ti</t>
  </si>
  <si>
    <t>28,45/26,45</t>
  </si>
  <si>
    <t>&gt;25</t>
  </si>
  <si>
    <t>STICKER SOFT</t>
  </si>
  <si>
    <t>Serial Racing Finish (Ready to Race)</t>
  </si>
  <si>
    <t>RACE X-COMP 16</t>
  </si>
  <si>
    <t>Junior FIS GS Ski</t>
  </si>
  <si>
    <t>26,2/24,2</t>
  </si>
  <si>
    <t>&gt;23</t>
  </si>
  <si>
    <t>24,72/22,72</t>
  </si>
  <si>
    <t>&gt;17</t>
  </si>
  <si>
    <t>SL FIS</t>
  </si>
  <si>
    <t>DOBERMANN SL WC PLATE</t>
  </si>
  <si>
    <t>Men Worldcup SL Ski</t>
  </si>
  <si>
    <t>Women Worldcup SL Ski</t>
  </si>
  <si>
    <t>&gt;12</t>
  </si>
  <si>
    <t>Junior FIS SL Ski</t>
  </si>
  <si>
    <t>SG Junior FIS</t>
  </si>
  <si>
    <t>DOBERMANN SGJ WC PLATE</t>
  </si>
  <si>
    <t>&gt;35</t>
  </si>
  <si>
    <t>Marker Speed Plate</t>
  </si>
  <si>
    <t>JR FIS SG Ski</t>
  </si>
  <si>
    <t>33,86/33,86</t>
  </si>
  <si>
    <t>&gt;33</t>
  </si>
  <si>
    <t>29,5/30,5</t>
  </si>
  <si>
    <t>GS Junior</t>
  </si>
  <si>
    <t>0A1220 00 001</t>
  </si>
  <si>
    <t>DOBERMANN GSJ PLATE</t>
  </si>
  <si>
    <t>21,27/19,27</t>
  </si>
  <si>
    <t>Marker Junior Race Plate L</t>
  </si>
  <si>
    <t>RACE X-COMP 12</t>
  </si>
  <si>
    <t>Junior GS Ski</t>
  </si>
  <si>
    <t>19,51/17,51</t>
  </si>
  <si>
    <t>18,4/16,4</t>
  </si>
  <si>
    <t>16,92/14,92</t>
  </si>
  <si>
    <t>&gt;14</t>
  </si>
  <si>
    <t>Marker Junior Race Plate S</t>
  </si>
  <si>
    <t>15,84/13,84</t>
  </si>
  <si>
    <t>14,51/12,51</t>
  </si>
  <si>
    <t>&gt;13</t>
  </si>
  <si>
    <t>SL Junior</t>
  </si>
  <si>
    <t>0A1222 00 001</t>
  </si>
  <si>
    <t>DOBERMANN SLJ PLATE</t>
  </si>
  <si>
    <t>Junior SL Ski</t>
  </si>
  <si>
    <t>&gt;10</t>
  </si>
  <si>
    <t>&gt;9</t>
  </si>
  <si>
    <t>0A3610ME 001</t>
  </si>
  <si>
    <t>0A3611MF 001</t>
  </si>
  <si>
    <t>DOB.COMBI PRO S+J4.5 FDT</t>
  </si>
  <si>
    <t>050A0600 100</t>
  </si>
  <si>
    <t>DOBERMANN 5 RD - ES (FLEX 150)</t>
  </si>
  <si>
    <t>050A0800 100</t>
  </si>
  <si>
    <t>DOBERMANN 5 RD - S (FLEX 130)</t>
  </si>
  <si>
    <t>050A1000 100</t>
  </si>
  <si>
    <t>DOBERMANN 5 RD - M (FLEX 110)</t>
  </si>
  <si>
    <t>050A1200 100</t>
  </si>
  <si>
    <t>DOBERMANN 5 RD - SOFT L.C. (FLEX 100)</t>
  </si>
  <si>
    <t>050A2000 100</t>
  </si>
  <si>
    <t>DOBERMANN 5 S (FLEX 140-120)</t>
  </si>
  <si>
    <t>050A2200 100</t>
  </si>
  <si>
    <t>DOBERMANN 5 M (FLEX 120-100)</t>
  </si>
  <si>
    <t>050A2400 100</t>
  </si>
  <si>
    <t>DOBERMANN 5 M L.C. (FLEX 110-90)</t>
  </si>
  <si>
    <t>050A2800 100</t>
  </si>
  <si>
    <t>DOBERMANN 5 SOFT L.C. (FLEX 90-70)</t>
  </si>
  <si>
    <t>05073201 T80</t>
  </si>
  <si>
    <t>DOBERMANN 60</t>
  </si>
  <si>
    <t>BLACK/ANTHRACITE</t>
  </si>
  <si>
    <t>0A440200 001</t>
  </si>
  <si>
    <t>0A440400 001</t>
  </si>
  <si>
    <t>0A440600 001</t>
  </si>
  <si>
    <t>0A440800 001</t>
  </si>
  <si>
    <t>0A441000 001</t>
  </si>
  <si>
    <t>0A3522KB 001</t>
  </si>
  <si>
    <t>DOB.GSR DC+XCELL14 FDT</t>
  </si>
  <si>
    <t>0A3526KB 001</t>
  </si>
  <si>
    <t>DOB.SLR DC+XCELL14 FDT</t>
  </si>
  <si>
    <t>0A3527CD 001</t>
  </si>
  <si>
    <t>DOB.SLR DC+XCOMP14 RACE</t>
  </si>
  <si>
    <t>Masters, Racing</t>
  </si>
  <si>
    <t>0A441200 001</t>
  </si>
  <si>
    <t>0A441400 001</t>
  </si>
  <si>
    <t>0A441600 001</t>
  </si>
  <si>
    <t>0A441800 001</t>
  </si>
  <si>
    <t>0C414000 001</t>
  </si>
  <si>
    <t>COMP 30</t>
  </si>
  <si>
    <t>BLACK/FLO-RED</t>
  </si>
  <si>
    <t>0C414200 001</t>
  </si>
  <si>
    <t>COMP 20</t>
  </si>
  <si>
    <t>0C414400 001</t>
  </si>
  <si>
    <t>COMP 16</t>
  </si>
  <si>
    <t>0C414600 001</t>
  </si>
  <si>
    <t>COMP 12</t>
  </si>
  <si>
    <t>0C414800 001</t>
  </si>
  <si>
    <t>COMP 10 TCX</t>
  </si>
  <si>
    <t>0C415000 001</t>
  </si>
  <si>
    <t>COMP 10</t>
  </si>
  <si>
    <t>0C415200 001</t>
  </si>
  <si>
    <t>COMP JUNIOR 8</t>
  </si>
  <si>
    <t>0N301503 001</t>
  </si>
  <si>
    <t>BOOT BACKPACK</t>
  </si>
  <si>
    <t>0N305500 001</t>
  </si>
  <si>
    <t>RACE XL GEAR PACK DOMME</t>
  </si>
  <si>
    <t>0N303703 001</t>
  </si>
  <si>
    <t>BOOT BAG LITE</t>
  </si>
  <si>
    <t>0B082801 001</t>
  </si>
  <si>
    <t>0B083001 001</t>
  </si>
  <si>
    <t>GUANTI NORDICA COACH</t>
  </si>
  <si>
    <t>0W260900 744</t>
  </si>
  <si>
    <t>GUANTI NORDICA PRO RIDER</t>
  </si>
  <si>
    <t>0W261000 001</t>
  </si>
  <si>
    <t>GUANTI NORDICA RANGER</t>
  </si>
  <si>
    <t>BLACK/BROWN</t>
  </si>
  <si>
    <t>WC Konstruktion</t>
  </si>
  <si>
    <t>DOB.GS WC DEPT EDT PLATE</t>
  </si>
  <si>
    <t xml:space="preserve">Müsstetes du mit Andi besprechen </t>
  </si>
  <si>
    <t>Dobermann GSJ Plate</t>
  </si>
  <si>
    <t>Neuer ski mit WC Konstrukion</t>
  </si>
  <si>
    <t>151?</t>
  </si>
  <si>
    <t>Dobermann SL WC Plate</t>
  </si>
  <si>
    <t>?</t>
  </si>
  <si>
    <t>neue Keilkurve mit Breiten Alu Untergurt</t>
  </si>
  <si>
    <t xml:space="preserve">Alu Breit </t>
  </si>
  <si>
    <t>Dobermann  SLJ Plate</t>
  </si>
  <si>
    <t>dickerer Holzkern mit breitem Alu Untergurt</t>
  </si>
  <si>
    <t>0A4418 00 001</t>
  </si>
  <si>
    <t>1902 new</t>
  </si>
  <si>
    <t>0A4416 00 001</t>
  </si>
  <si>
    <t>0A4402 00 001</t>
  </si>
  <si>
    <t>0A4414 00 001</t>
  </si>
  <si>
    <t>0A4410 00 001</t>
  </si>
  <si>
    <t>0A4412 00 001</t>
  </si>
  <si>
    <t>-</t>
  </si>
  <si>
    <t>0A4408 00 001</t>
  </si>
  <si>
    <t>0A4406 00 001</t>
  </si>
  <si>
    <t>0A4404 00 001</t>
  </si>
  <si>
    <t>SRP</t>
  </si>
  <si>
    <t>Nordica 24-25 FIS Racing-Ski Collection &amp; Tecnical Data</t>
  </si>
  <si>
    <t>FORMULARZ ZAMÓWIENIA NORDICA RACE 24/25</t>
  </si>
  <si>
    <t>ODZIEŻ</t>
  </si>
  <si>
    <t>0W040300 001</t>
  </si>
  <si>
    <t>DOBERMANN SCUBA</t>
  </si>
  <si>
    <t>0W030400 001</t>
  </si>
  <si>
    <t>DOBERMANN LONG SLEEVES</t>
  </si>
  <si>
    <t>0W030300 001</t>
  </si>
  <si>
    <t>DOBERMANN T-SHIRT</t>
  </si>
  <si>
    <t>0W050100 001</t>
  </si>
  <si>
    <t>DOBERMANN CAP</t>
  </si>
  <si>
    <t>0W055300 001</t>
  </si>
  <si>
    <t>DOBERMANN BEANIE</t>
  </si>
  <si>
    <t>0W020000 001</t>
  </si>
  <si>
    <t>DOBERMANN JOGGERS</t>
  </si>
  <si>
    <t>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</si>
</sst>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* #,##0.00_)\ &quot;zł&quot;_ ;_ * \(#,##0.00\)\ &quot;zł&quot;_ ;_ * &quot;-&quot;??_)\ &quot;zł&quot;_ ;_ @_ "/>
    <numFmt numFmtId="164" formatCode="#,##0.00\ &quot;zł&quot;"/>
    <numFmt numFmtId="165" formatCode="_-* #,##0.00\ &quot;zł&quot;_-;\-* #,##0.00\ &quot;zł&quot;_-;_-* &quot;-&quot;??\ &quot;zł&quot;_-;_-@_-"/>
    <numFmt numFmtId="166" formatCode="_-* #,##0.00&quot; zł&quot;_-;\-* #,##0.00&quot; zł&quot;_-;_-* \-??&quot; zł&quot;_-;_-@_-"/>
    <numFmt numFmtId="167" formatCode="0.0"/>
    <numFmt numFmtId="168" formatCode="_ [$€-2]\ * #,##0.00_ ;_ [$€-2]\ * \-#,##0.00_ ;_ [$€-2]\ * &quot;-&quot;??_ ;_ @_ "/>
    <numFmt numFmtId="169" formatCode="d/m;@"/>
    <numFmt numFmtId="170" formatCode="_-[$€-410]\ * #,##0.00_-;\-[$€-410]\ * #,##0.00_-;_-[$€-410]\ * &quot;-&quot;??_-;_-@_-"/>
  </numFmts>
  <fonts count="44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1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12"/>
      <color theme="1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Verdana"/>
      <family val="2"/>
    </font>
    <font>
      <sz val="16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color theme="0"/>
      <name val="Calibri"/>
      <family val="2"/>
      <scheme val="minor"/>
    </font>
    <font>
      <b/>
      <sz val="12"/>
      <name val="Verdana"/>
      <family val="2"/>
    </font>
    <font>
      <sz val="12"/>
      <color theme="1"/>
      <name val="Calibri"/>
      <family val="2"/>
      <scheme val="minor"/>
    </font>
    <font>
      <sz val="8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2"/>
      <color theme="0"/>
      <name val="Arial"/>
      <family val="2"/>
      <charset val="238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13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4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0" fontId="9" fillId="0" borderId="0"/>
    <xf numFmtId="0" fontId="17" fillId="0" borderId="0" applyNumberFormat="0" applyFill="0" applyBorder="0" applyAlignment="0" applyProtection="0"/>
    <xf numFmtId="0" fontId="30" fillId="0" borderId="0">
      <alignment horizontal="left"/>
    </xf>
    <xf numFmtId="0" fontId="31" fillId="0" borderId="0"/>
    <xf numFmtId="165" fontId="3" fillId="0" borderId="0" applyFont="0" applyFill="0" applyBorder="0" applyAlignment="0" applyProtection="0"/>
    <xf numFmtId="0" fontId="39" fillId="0" borderId="0"/>
  </cellStyleXfs>
  <cellXfs count="213">
    <xf numFmtId="0" fontId="0" fillId="0" borderId="0" xfId="0"/>
    <xf numFmtId="0" fontId="4" fillId="0" borderId="0" xfId="0" applyFont="1"/>
    <xf numFmtId="49" fontId="5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4" xfId="0" applyFont="1" applyBorder="1"/>
    <xf numFmtId="164" fontId="5" fillId="0" borderId="1" xfId="0" applyNumberFormat="1" applyFont="1" applyBorder="1"/>
    <xf numFmtId="165" fontId="7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8" fillId="3" borderId="1" xfId="0" applyFont="1" applyFill="1" applyBorder="1"/>
    <xf numFmtId="0" fontId="5" fillId="4" borderId="8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7" fillId="6" borderId="1" xfId="0" applyFont="1" applyFill="1" applyBorder="1"/>
    <xf numFmtId="0" fontId="7" fillId="0" borderId="1" xfId="0" applyFont="1" applyBorder="1"/>
    <xf numFmtId="0" fontId="7" fillId="6" borderId="4" xfId="0" applyFont="1" applyFill="1" applyBorder="1"/>
    <xf numFmtId="0" fontId="7" fillId="0" borderId="2" xfId="0" applyFont="1" applyBorder="1"/>
    <xf numFmtId="0" fontId="7" fillId="0" borderId="4" xfId="0" applyFont="1" applyBorder="1"/>
    <xf numFmtId="164" fontId="5" fillId="0" borderId="0" xfId="0" applyNumberFormat="1" applyFont="1"/>
    <xf numFmtId="165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7" fillId="5" borderId="4" xfId="0" applyFont="1" applyFill="1" applyBorder="1"/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5" borderId="1" xfId="0" applyFont="1" applyFill="1" applyBorder="1"/>
    <xf numFmtId="0" fontId="5" fillId="2" borderId="9" xfId="2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" fontId="6" fillId="3" borderId="3" xfId="0" applyNumberFormat="1" applyFont="1" applyFill="1" applyBorder="1"/>
    <xf numFmtId="165" fontId="5" fillId="0" borderId="0" xfId="0" applyNumberFormat="1" applyFont="1" applyAlignment="1">
      <alignment horizontal="center"/>
    </xf>
    <xf numFmtId="0" fontId="4" fillId="8" borderId="0" xfId="0" applyFont="1" applyFill="1"/>
    <xf numFmtId="0" fontId="8" fillId="8" borderId="0" xfId="0" applyFont="1" applyFill="1"/>
    <xf numFmtId="164" fontId="6" fillId="3" borderId="3" xfId="0" applyNumberFormat="1" applyFont="1" applyFill="1" applyBorder="1" applyAlignment="1">
      <alignment horizontal="center"/>
    </xf>
    <xf numFmtId="44" fontId="4" fillId="0" borderId="1" xfId="1" applyFont="1" applyBorder="1" applyAlignment="1">
      <alignment horizontal="right"/>
    </xf>
    <xf numFmtId="0" fontId="10" fillId="0" borderId="0" xfId="5" applyFont="1"/>
    <xf numFmtId="0" fontId="9" fillId="0" borderId="0" xfId="5"/>
    <xf numFmtId="0" fontId="10" fillId="0" borderId="0" xfId="5" applyFont="1" applyAlignment="1">
      <alignment horizontal="center"/>
    </xf>
    <xf numFmtId="0" fontId="11" fillId="9" borderId="12" xfId="5" applyFont="1" applyFill="1" applyBorder="1"/>
    <xf numFmtId="0" fontId="12" fillId="0" borderId="13" xfId="5" applyFont="1" applyBorder="1"/>
    <xf numFmtId="0" fontId="12" fillId="0" borderId="12" xfId="5" applyFont="1" applyBorder="1"/>
    <xf numFmtId="0" fontId="11" fillId="0" borderId="0" xfId="5" applyFont="1"/>
    <xf numFmtId="0" fontId="12" fillId="0" borderId="0" xfId="5" applyFont="1"/>
    <xf numFmtId="0" fontId="11" fillId="9" borderId="14" xfId="5" applyFont="1" applyFill="1" applyBorder="1" applyAlignment="1">
      <alignment horizontal="left"/>
    </xf>
    <xf numFmtId="0" fontId="13" fillId="9" borderId="12" xfId="5" applyFont="1" applyFill="1" applyBorder="1"/>
    <xf numFmtId="0" fontId="9" fillId="0" borderId="12" xfId="5" applyBorder="1"/>
    <xf numFmtId="0" fontId="12" fillId="0" borderId="0" xfId="5" applyFont="1" applyAlignment="1">
      <alignment horizontal="left"/>
    </xf>
    <xf numFmtId="166" fontId="14" fillId="10" borderId="16" xfId="1" applyNumberFormat="1" applyFont="1" applyFill="1" applyBorder="1" applyAlignment="1" applyProtection="1"/>
    <xf numFmtId="0" fontId="16" fillId="0" borderId="0" xfId="0" applyFont="1"/>
    <xf numFmtId="0" fontId="15" fillId="0" borderId="1" xfId="0" applyFont="1" applyBorder="1"/>
    <xf numFmtId="0" fontId="15" fillId="4" borderId="1" xfId="0" applyFont="1" applyFill="1" applyBorder="1" applyAlignment="1">
      <alignment horizontal="center"/>
    </xf>
    <xf numFmtId="0" fontId="17" fillId="0" borderId="12" xfId="6" applyBorder="1"/>
    <xf numFmtId="0" fontId="7" fillId="0" borderId="3" xfId="0" applyFont="1" applyBorder="1"/>
    <xf numFmtId="0" fontId="25" fillId="0" borderId="1" xfId="7" applyFont="1" applyBorder="1" applyAlignment="1">
      <alignment horizontal="center" vertical="center"/>
    </xf>
    <xf numFmtId="0" fontId="0" fillId="0" borderId="1" xfId="8" applyFont="1" applyBorder="1" applyAlignment="1">
      <alignment horizontal="center"/>
    </xf>
    <xf numFmtId="169" fontId="23" fillId="0" borderId="1" xfId="7" applyNumberFormat="1" applyFont="1" applyBorder="1" applyAlignment="1">
      <alignment horizontal="left" vertical="center"/>
    </xf>
    <xf numFmtId="169" fontId="25" fillId="0" borderId="1" xfId="7" applyNumberFormat="1" applyFont="1" applyBorder="1" applyAlignment="1">
      <alignment horizontal="center" vertical="center"/>
    </xf>
    <xf numFmtId="0" fontId="25" fillId="0" borderId="25" xfId="7" applyFont="1" applyBorder="1" applyAlignment="1">
      <alignment horizontal="center" vertical="center"/>
    </xf>
    <xf numFmtId="169" fontId="23" fillId="0" borderId="25" xfId="7" applyNumberFormat="1" applyFont="1" applyBorder="1" applyAlignment="1">
      <alignment horizontal="left" vertical="center"/>
    </xf>
    <xf numFmtId="169" fontId="25" fillId="0" borderId="25" xfId="7" applyNumberFormat="1" applyFont="1" applyBorder="1" applyAlignment="1">
      <alignment horizontal="center" vertical="center"/>
    </xf>
    <xf numFmtId="0" fontId="25" fillId="0" borderId="0" xfId="7" applyFont="1" applyAlignment="1">
      <alignment horizontal="center" vertical="center"/>
    </xf>
    <xf numFmtId="169" fontId="23" fillId="0" borderId="0" xfId="7" applyNumberFormat="1" applyFont="1" applyAlignment="1">
      <alignment horizontal="left" vertical="center"/>
    </xf>
    <xf numFmtId="169" fontId="25" fillId="0" borderId="0" xfId="7" applyNumberFormat="1" applyFont="1" applyAlignment="1">
      <alignment horizontal="center" vertical="center"/>
    </xf>
    <xf numFmtId="169" fontId="23" fillId="0" borderId="6" xfId="7" applyNumberFormat="1" applyFont="1" applyBorder="1" applyAlignment="1">
      <alignment horizontal="left" vertical="center"/>
    </xf>
    <xf numFmtId="169" fontId="35" fillId="0" borderId="1" xfId="7" applyNumberFormat="1" applyFont="1" applyBorder="1" applyAlignment="1">
      <alignment horizontal="left" vertical="center"/>
    </xf>
    <xf numFmtId="0" fontId="36" fillId="0" borderId="1" xfId="7" applyFont="1" applyBorder="1" applyAlignment="1">
      <alignment horizontal="center" vertical="center"/>
    </xf>
    <xf numFmtId="169" fontId="36" fillId="0" borderId="1" xfId="7" applyNumberFormat="1" applyFont="1" applyBorder="1" applyAlignment="1">
      <alignment horizontal="center" vertical="center"/>
    </xf>
    <xf numFmtId="0" fontId="36" fillId="0" borderId="8" xfId="7" applyFont="1" applyBorder="1" applyAlignment="1">
      <alignment horizontal="center" vertical="center"/>
    </xf>
    <xf numFmtId="169" fontId="36" fillId="0" borderId="8" xfId="7" applyNumberFormat="1" applyFont="1" applyBorder="1" applyAlignment="1">
      <alignment horizontal="center" vertical="center"/>
    </xf>
    <xf numFmtId="0" fontId="6" fillId="8" borderId="0" xfId="0" applyFont="1" applyFill="1"/>
    <xf numFmtId="44" fontId="4" fillId="6" borderId="1" xfId="1" applyFont="1" applyFill="1" applyBorder="1" applyAlignment="1">
      <alignment horizontal="center" vertical="center" wrapText="1"/>
    </xf>
    <xf numFmtId="0" fontId="15" fillId="0" borderId="4" xfId="0" applyFont="1" applyBorder="1"/>
    <xf numFmtId="0" fontId="37" fillId="3" borderId="3" xfId="0" applyFont="1" applyFill="1" applyBorder="1"/>
    <xf numFmtId="0" fontId="5" fillId="6" borderId="1" xfId="0" applyFont="1" applyFill="1" applyBorder="1"/>
    <xf numFmtId="0" fontId="6" fillId="3" borderId="8" xfId="0" applyFont="1" applyFill="1" applyBorder="1" applyAlignment="1">
      <alignment vertical="center"/>
    </xf>
    <xf numFmtId="0" fontId="7" fillId="0" borderId="5" xfId="0" applyFont="1" applyBorder="1"/>
    <xf numFmtId="0" fontId="16" fillId="5" borderId="4" xfId="0" applyFont="1" applyFill="1" applyBorder="1"/>
    <xf numFmtId="0" fontId="16" fillId="0" borderId="4" xfId="0" applyFont="1" applyBorder="1"/>
    <xf numFmtId="0" fontId="16" fillId="5" borderId="1" xfId="0" applyFont="1" applyFill="1" applyBorder="1"/>
    <xf numFmtId="0" fontId="16" fillId="0" borderId="1" xfId="0" applyFont="1" applyBorder="1"/>
    <xf numFmtId="0" fontId="16" fillId="7" borderId="1" xfId="0" applyFont="1" applyFill="1" applyBorder="1"/>
    <xf numFmtId="0" fontId="7" fillId="0" borderId="7" xfId="0" applyFont="1" applyBorder="1"/>
    <xf numFmtId="0" fontId="7" fillId="7" borderId="4" xfId="0" applyFont="1" applyFill="1" applyBorder="1"/>
    <xf numFmtId="0" fontId="8" fillId="6" borderId="1" xfId="0" applyFont="1" applyFill="1" applyBorder="1"/>
    <xf numFmtId="0" fontId="29" fillId="5" borderId="1" xfId="0" applyFont="1" applyFill="1" applyBorder="1"/>
    <xf numFmtId="0" fontId="29" fillId="0" borderId="1" xfId="0" applyFont="1" applyBorder="1"/>
    <xf numFmtId="0" fontId="5" fillId="6" borderId="4" xfId="0" applyFont="1" applyFill="1" applyBorder="1"/>
    <xf numFmtId="0" fontId="15" fillId="6" borderId="4" xfId="0" applyFont="1" applyFill="1" applyBorder="1"/>
    <xf numFmtId="0" fontId="37" fillId="3" borderId="8" xfId="0" applyFont="1" applyFill="1" applyBorder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/>
    <xf numFmtId="1" fontId="7" fillId="0" borderId="1" xfId="0" applyNumberFormat="1" applyFont="1" applyBorder="1"/>
    <xf numFmtId="1" fontId="38" fillId="0" borderId="1" xfId="0" applyNumberFormat="1" applyFont="1" applyBorder="1" applyAlignment="1">
      <alignment horizontal="center"/>
    </xf>
    <xf numFmtId="0" fontId="39" fillId="0" borderId="0" xfId="10"/>
    <xf numFmtId="0" fontId="22" fillId="0" borderId="0" xfId="10" applyFont="1"/>
    <xf numFmtId="168" fontId="39" fillId="0" borderId="0" xfId="10" applyNumberFormat="1" applyAlignment="1">
      <alignment horizontal="center"/>
    </xf>
    <xf numFmtId="0" fontId="39" fillId="0" borderId="0" xfId="10" applyAlignment="1">
      <alignment horizontal="center"/>
    </xf>
    <xf numFmtId="0" fontId="21" fillId="0" borderId="0" xfId="10" applyFont="1"/>
    <xf numFmtId="0" fontId="19" fillId="0" borderId="0" xfId="10" applyFont="1"/>
    <xf numFmtId="0" fontId="20" fillId="0" borderId="0" xfId="10" applyFont="1"/>
    <xf numFmtId="0" fontId="19" fillId="0" borderId="0" xfId="10" applyFont="1" applyAlignment="1">
      <alignment horizontal="center"/>
    </xf>
    <xf numFmtId="0" fontId="40" fillId="0" borderId="0" xfId="10" applyFont="1"/>
    <xf numFmtId="0" fontId="41" fillId="0" borderId="0" xfId="10" applyFont="1"/>
    <xf numFmtId="0" fontId="40" fillId="0" borderId="0" xfId="10" applyFont="1" applyAlignment="1">
      <alignment horizontal="center"/>
    </xf>
    <xf numFmtId="0" fontId="32" fillId="0" borderId="26" xfId="10" applyFont="1" applyBorder="1"/>
    <xf numFmtId="168" fontId="25" fillId="0" borderId="25" xfId="10" applyNumberFormat="1" applyFont="1" applyBorder="1" applyAlignment="1">
      <alignment horizontal="center" vertical="center"/>
    </xf>
    <xf numFmtId="0" fontId="25" fillId="0" borderId="25" xfId="10" applyFont="1" applyBorder="1" applyAlignment="1">
      <alignment horizontal="center" vertical="center"/>
    </xf>
    <xf numFmtId="0" fontId="39" fillId="0" borderId="25" xfId="10" applyBorder="1" applyAlignment="1">
      <alignment horizontal="center"/>
    </xf>
    <xf numFmtId="0" fontId="23" fillId="0" borderId="25" xfId="10" applyFont="1" applyBorder="1" applyAlignment="1">
      <alignment horizontal="center" vertical="center"/>
    </xf>
    <xf numFmtId="0" fontId="32" fillId="0" borderId="22" xfId="10" applyFont="1" applyBorder="1"/>
    <xf numFmtId="168" fontId="25" fillId="0" borderId="1" xfId="10" applyNumberFormat="1" applyFont="1" applyBorder="1" applyAlignment="1">
      <alignment horizontal="center" vertical="center"/>
    </xf>
    <xf numFmtId="0" fontId="25" fillId="0" borderId="1" xfId="10" applyFont="1" applyBorder="1" applyAlignment="1">
      <alignment horizontal="center" vertical="center"/>
    </xf>
    <xf numFmtId="0" fontId="39" fillId="0" borderId="1" xfId="10" applyBorder="1" applyAlignment="1">
      <alignment horizontal="center"/>
    </xf>
    <xf numFmtId="0" fontId="23" fillId="0" borderId="1" xfId="10" applyFont="1" applyBorder="1" applyAlignment="1">
      <alignment horizontal="center" vertical="center"/>
    </xf>
    <xf numFmtId="0" fontId="32" fillId="0" borderId="30" xfId="10" applyFont="1" applyBorder="1"/>
    <xf numFmtId="168" fontId="25" fillId="0" borderId="8" xfId="10" applyNumberFormat="1" applyFont="1" applyBorder="1" applyAlignment="1">
      <alignment horizontal="center" vertical="center"/>
    </xf>
    <xf numFmtId="0" fontId="25" fillId="0" borderId="8" xfId="10" applyFont="1" applyBorder="1" applyAlignment="1">
      <alignment horizontal="center" vertical="center"/>
    </xf>
    <xf numFmtId="0" fontId="35" fillId="0" borderId="8" xfId="10" applyFont="1" applyBorder="1" applyAlignment="1">
      <alignment horizontal="center" vertical="center"/>
    </xf>
    <xf numFmtId="0" fontId="35" fillId="0" borderId="1" xfId="10" applyFont="1" applyBorder="1" applyAlignment="1">
      <alignment horizontal="center" vertical="center"/>
    </xf>
    <xf numFmtId="0" fontId="28" fillId="0" borderId="23" xfId="10" applyFont="1" applyBorder="1" applyAlignment="1">
      <alignment vertical="center"/>
    </xf>
    <xf numFmtId="0" fontId="28" fillId="0" borderId="17" xfId="10" applyFont="1" applyBorder="1" applyAlignment="1">
      <alignment vertical="center"/>
    </xf>
    <xf numFmtId="0" fontId="28" fillId="0" borderId="17" xfId="10" applyFont="1" applyBorder="1" applyAlignment="1">
      <alignment horizontal="center" vertical="center"/>
    </xf>
    <xf numFmtId="0" fontId="28" fillId="0" borderId="6" xfId="10" applyFont="1" applyBorder="1" applyAlignment="1">
      <alignment vertical="center"/>
    </xf>
    <xf numFmtId="0" fontId="19" fillId="0" borderId="1" xfId="10" applyFont="1" applyBorder="1" applyAlignment="1">
      <alignment horizontal="center"/>
    </xf>
    <xf numFmtId="49" fontId="25" fillId="0" borderId="1" xfId="10" applyNumberFormat="1" applyFont="1" applyBorder="1" applyAlignment="1">
      <alignment horizontal="center" vertical="center"/>
    </xf>
    <xf numFmtId="0" fontId="32" fillId="0" borderId="22" xfId="10" applyFont="1" applyBorder="1" applyAlignment="1">
      <alignment wrapText="1"/>
    </xf>
    <xf numFmtId="168" fontId="39" fillId="0" borderId="1" xfId="10" applyNumberFormat="1" applyBorder="1" applyAlignment="1">
      <alignment horizontal="center"/>
    </xf>
    <xf numFmtId="170" fontId="25" fillId="0" borderId="1" xfId="10" applyNumberFormat="1" applyFont="1" applyBorder="1" applyAlignment="1">
      <alignment horizontal="center" vertical="center"/>
    </xf>
    <xf numFmtId="167" fontId="25" fillId="0" borderId="1" xfId="10" applyNumberFormat="1" applyFont="1" applyBorder="1" applyAlignment="1">
      <alignment horizontal="center" vertical="center"/>
    </xf>
    <xf numFmtId="2" fontId="25" fillId="0" borderId="1" xfId="10" applyNumberFormat="1" applyFont="1" applyBorder="1" applyAlignment="1">
      <alignment horizontal="center" vertical="center"/>
    </xf>
    <xf numFmtId="0" fontId="39" fillId="0" borderId="29" xfId="10" applyBorder="1"/>
    <xf numFmtId="0" fontId="39" fillId="0" borderId="16" xfId="10" applyBorder="1"/>
    <xf numFmtId="0" fontId="28" fillId="0" borderId="20" xfId="10" applyFont="1" applyBorder="1" applyAlignment="1">
      <alignment horizontal="left" vertical="center"/>
    </xf>
    <xf numFmtId="0" fontId="25" fillId="0" borderId="0" xfId="10" applyFont="1" applyAlignment="1">
      <alignment horizontal="center" vertical="center"/>
    </xf>
    <xf numFmtId="0" fontId="23" fillId="0" borderId="27" xfId="10" applyFont="1" applyBorder="1" applyAlignment="1">
      <alignment horizontal="center" vertical="center"/>
    </xf>
    <xf numFmtId="0" fontId="23" fillId="0" borderId="0" xfId="10" applyFont="1" applyAlignment="1">
      <alignment horizontal="center" vertical="center"/>
    </xf>
    <xf numFmtId="0" fontId="32" fillId="0" borderId="26" xfId="10" applyFont="1" applyBorder="1" applyAlignment="1">
      <alignment wrapText="1"/>
    </xf>
    <xf numFmtId="168" fontId="39" fillId="0" borderId="25" xfId="10" applyNumberFormat="1" applyBorder="1" applyAlignment="1">
      <alignment horizontal="center"/>
    </xf>
    <xf numFmtId="49" fontId="25" fillId="0" borderId="25" xfId="10" applyNumberFormat="1" applyFont="1" applyBorder="1" applyAlignment="1">
      <alignment horizontal="center" vertical="center"/>
    </xf>
    <xf numFmtId="0" fontId="0" fillId="0" borderId="25" xfId="8" applyFont="1" applyBorder="1" applyAlignment="1">
      <alignment horizontal="center"/>
    </xf>
    <xf numFmtId="0" fontId="23" fillId="0" borderId="23" xfId="10" applyFont="1" applyBorder="1" applyAlignment="1">
      <alignment vertical="center"/>
    </xf>
    <xf numFmtId="0" fontId="23" fillId="0" borderId="17" xfId="10" applyFont="1" applyBorder="1" applyAlignment="1">
      <alignment vertical="center"/>
    </xf>
    <xf numFmtId="0" fontId="29" fillId="0" borderId="0" xfId="10" applyFont="1"/>
    <xf numFmtId="0" fontId="23" fillId="0" borderId="19" xfId="10" applyFont="1" applyBorder="1" applyAlignment="1">
      <alignment vertical="center"/>
    </xf>
    <xf numFmtId="0" fontId="28" fillId="0" borderId="19" xfId="10" applyFont="1" applyBorder="1" applyAlignment="1">
      <alignment vertical="center"/>
    </xf>
    <xf numFmtId="0" fontId="28" fillId="0" borderId="19" xfId="10" applyFont="1" applyBorder="1" applyAlignment="1">
      <alignment horizontal="center" vertical="center"/>
    </xf>
    <xf numFmtId="0" fontId="26" fillId="0" borderId="0" xfId="10" applyFont="1" applyAlignment="1">
      <alignment vertical="center" wrapText="1"/>
    </xf>
    <xf numFmtId="0" fontId="24" fillId="0" borderId="0" xfId="10" applyFont="1" applyAlignment="1">
      <alignment horizontal="center" vertical="center"/>
    </xf>
    <xf numFmtId="0" fontId="24" fillId="0" borderId="0" xfId="10" applyFont="1" applyAlignment="1">
      <alignment vertical="center"/>
    </xf>
    <xf numFmtId="0" fontId="26" fillId="0" borderId="0" xfId="10" applyFont="1" applyAlignment="1">
      <alignment horizontal="center" vertical="center"/>
    </xf>
    <xf numFmtId="14" fontId="25" fillId="0" borderId="0" xfId="10" applyNumberFormat="1" applyFont="1" applyAlignment="1">
      <alignment horizontal="center" vertical="center"/>
    </xf>
    <xf numFmtId="0" fontId="23" fillId="0" borderId="0" xfId="10" applyFont="1" applyAlignment="1">
      <alignment horizontal="right" vertical="center"/>
    </xf>
    <xf numFmtId="0" fontId="23" fillId="0" borderId="1" xfId="10" applyFont="1" applyBorder="1" applyAlignment="1">
      <alignment horizontal="center" textRotation="90" wrapText="1"/>
    </xf>
    <xf numFmtId="167" fontId="23" fillId="0" borderId="1" xfId="10" applyNumberFormat="1" applyFont="1" applyBorder="1" applyAlignment="1">
      <alignment horizontal="center" textRotation="90" wrapText="1"/>
    </xf>
    <xf numFmtId="2" fontId="23" fillId="0" borderId="1" xfId="10" applyNumberFormat="1" applyFont="1" applyBorder="1" applyAlignment="1">
      <alignment horizontal="center" textRotation="90" wrapText="1"/>
    </xf>
    <xf numFmtId="1" fontId="23" fillId="0" borderId="1" xfId="10" applyNumberFormat="1" applyFont="1" applyBorder="1" applyAlignment="1">
      <alignment horizontal="center" textRotation="90" wrapText="1"/>
    </xf>
    <xf numFmtId="14" fontId="39" fillId="0" borderId="0" xfId="10" applyNumberFormat="1" applyAlignment="1">
      <alignment horizontal="left"/>
    </xf>
    <xf numFmtId="14" fontId="39" fillId="0" borderId="0" xfId="10" applyNumberFormat="1"/>
    <xf numFmtId="14" fontId="39" fillId="0" borderId="0" xfId="10" applyNumberFormat="1" applyAlignment="1">
      <alignment horizontal="center" vertical="center"/>
    </xf>
    <xf numFmtId="0" fontId="39" fillId="11" borderId="0" xfId="10" applyFill="1"/>
    <xf numFmtId="0" fontId="18" fillId="11" borderId="0" xfId="10" applyFont="1" applyFill="1"/>
    <xf numFmtId="0" fontId="42" fillId="0" borderId="1" xfId="0" applyFont="1" applyBorder="1"/>
    <xf numFmtId="44" fontId="4" fillId="0" borderId="0" xfId="1" applyFont="1"/>
    <xf numFmtId="44" fontId="5" fillId="2" borderId="1" xfId="1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/>
    </xf>
    <xf numFmtId="44" fontId="8" fillId="3" borderId="1" xfId="1" applyFont="1" applyFill="1" applyBorder="1" applyAlignment="1">
      <alignment horizontal="center"/>
    </xf>
    <xf numFmtId="44" fontId="4" fillId="6" borderId="1" xfId="1" applyFont="1" applyFill="1" applyBorder="1" applyAlignment="1">
      <alignment horizontal="center" wrapText="1"/>
    </xf>
    <xf numFmtId="44" fontId="6" fillId="3" borderId="3" xfId="1" applyFont="1" applyFill="1" applyBorder="1"/>
    <xf numFmtId="44" fontId="4" fillId="0" borderId="0" xfId="1" applyFont="1" applyFill="1" applyBorder="1" applyAlignment="1">
      <alignment horizontal="center" wrapText="1"/>
    </xf>
    <xf numFmtId="44" fontId="6" fillId="3" borderId="3" xfId="1" applyFont="1" applyFill="1" applyBorder="1" applyAlignment="1">
      <alignment horizontal="center" vertical="center"/>
    </xf>
    <xf numFmtId="44" fontId="8" fillId="3" borderId="1" xfId="1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right" wrapText="1"/>
    </xf>
    <xf numFmtId="44" fontId="4" fillId="0" borderId="1" xfId="1" applyFont="1" applyFill="1" applyBorder="1" applyAlignment="1">
      <alignment horizontal="center" wrapText="1"/>
    </xf>
    <xf numFmtId="44" fontId="16" fillId="0" borderId="0" xfId="1" applyFont="1"/>
    <xf numFmtId="0" fontId="0" fillId="0" borderId="1" xfId="0" applyBorder="1"/>
    <xf numFmtId="0" fontId="0" fillId="0" borderId="4" xfId="0" applyBorder="1"/>
    <xf numFmtId="0" fontId="0" fillId="5" borderId="4" xfId="0" applyFill="1" applyBorder="1"/>
    <xf numFmtId="0" fontId="0" fillId="5" borderId="1" xfId="0" applyFill="1" applyBorder="1"/>
    <xf numFmtId="0" fontId="43" fillId="13" borderId="31" xfId="2" applyFont="1" applyFill="1" applyBorder="1" applyAlignment="1">
      <alignment horizontal="center" vertical="center"/>
    </xf>
    <xf numFmtId="0" fontId="43" fillId="13" borderId="32" xfId="2" applyFont="1" applyFill="1" applyBorder="1" applyAlignment="1">
      <alignment horizontal="center" vertical="center"/>
    </xf>
    <xf numFmtId="0" fontId="43" fillId="13" borderId="4" xfId="2" applyFont="1" applyFill="1" applyBorder="1" applyAlignment="1">
      <alignment horizontal="center" vertical="center"/>
    </xf>
    <xf numFmtId="0" fontId="5" fillId="2" borderId="33" xfId="2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44" fontId="4" fillId="0" borderId="1" xfId="1" applyFont="1" applyBorder="1"/>
    <xf numFmtId="1" fontId="4" fillId="0" borderId="1" xfId="0" applyNumberFormat="1" applyFont="1" applyBorder="1"/>
    <xf numFmtId="0" fontId="10" fillId="0" borderId="0" xfId="5" applyFont="1" applyAlignment="1">
      <alignment horizontal="center"/>
    </xf>
    <xf numFmtId="0" fontId="13" fillId="9" borderId="15" xfId="5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left"/>
    </xf>
    <xf numFmtId="0" fontId="6" fillId="8" borderId="11" xfId="0" applyFont="1" applyFill="1" applyBorder="1" applyAlignment="1">
      <alignment horizontal="left"/>
    </xf>
    <xf numFmtId="49" fontId="37" fillId="8" borderId="11" xfId="0" applyNumberFormat="1" applyFont="1" applyFill="1" applyBorder="1" applyAlignment="1">
      <alignment horizontal="left"/>
    </xf>
    <xf numFmtId="0" fontId="27" fillId="12" borderId="18" xfId="10" applyFont="1" applyFill="1" applyBorder="1" applyAlignment="1">
      <alignment horizontal="right" vertical="center" textRotation="90" wrapText="1"/>
    </xf>
    <xf numFmtId="0" fontId="27" fillId="12" borderId="21" xfId="10" applyFont="1" applyFill="1" applyBorder="1" applyAlignment="1">
      <alignment horizontal="right" vertical="center" textRotation="90" wrapText="1"/>
    </xf>
    <xf numFmtId="0" fontId="27" fillId="12" borderId="24" xfId="10" applyFont="1" applyFill="1" applyBorder="1" applyAlignment="1">
      <alignment horizontal="right" vertical="center" textRotation="90" wrapText="1"/>
    </xf>
    <xf numFmtId="0" fontId="34" fillId="4" borderId="18" xfId="10" applyFont="1" applyFill="1" applyBorder="1" applyAlignment="1">
      <alignment horizontal="center" vertical="center" textRotation="90" wrapText="1"/>
    </xf>
    <xf numFmtId="0" fontId="34" fillId="4" borderId="21" xfId="10" applyFont="1" applyFill="1" applyBorder="1" applyAlignment="1">
      <alignment horizontal="center" vertical="center" textRotation="90" wrapText="1"/>
    </xf>
    <xf numFmtId="0" fontId="34" fillId="4" borderId="24" xfId="10" applyFont="1" applyFill="1" applyBorder="1" applyAlignment="1">
      <alignment horizontal="center" vertical="center" textRotation="90" wrapText="1"/>
    </xf>
    <xf numFmtId="0" fontId="28" fillId="0" borderId="28" xfId="10" applyFont="1" applyBorder="1" applyAlignment="1">
      <alignment horizontal="left" vertical="center"/>
    </xf>
    <xf numFmtId="0" fontId="28" fillId="0" borderId="19" xfId="10" applyFont="1" applyBorder="1" applyAlignment="1">
      <alignment horizontal="left" vertical="center"/>
    </xf>
    <xf numFmtId="0" fontId="28" fillId="0" borderId="20" xfId="10" applyFont="1" applyBorder="1" applyAlignment="1">
      <alignment horizontal="left" vertical="center"/>
    </xf>
  </cellXfs>
  <cellStyles count="11">
    <cellStyle name="Excel Built-in Normal" xfId="5" xr:uid="{45CDE1F3-29FA-C74B-AA7D-5B256537CED1}"/>
    <cellStyle name="Hiperłącze" xfId="6" builtinId="8"/>
    <cellStyle name="Normale 3 2" xfId="8" xr:uid="{EADA56D5-E904-5542-B9C3-1DA815DA51ED}"/>
    <cellStyle name="Normalny" xfId="0" builtinId="0"/>
    <cellStyle name="Normalny 2" xfId="2" xr:uid="{F812D02D-4F30-B641-ADB8-FAF613C1DEA3}"/>
    <cellStyle name="Normalny 3" xfId="10" xr:uid="{F6048CAF-D273-384E-B5DB-F658622A0296}"/>
    <cellStyle name="Normalny 8" xfId="3" xr:uid="{9BFE9F66-2448-5E49-866F-AE445E094662}"/>
    <cellStyle name="Standard_Übersichtsliste" xfId="7" xr:uid="{52DDEC78-45DE-2A42-BF8A-D562CCA26D1A}"/>
    <cellStyle name="Walutowy" xfId="1" builtinId="4"/>
    <cellStyle name="Walutowy 2" xfId="4" xr:uid="{81AECFB6-97E8-9740-A572-164BC94605CB}"/>
    <cellStyle name="Walutowy 4" xfId="9" xr:uid="{26BC26C9-84F8-EC4B-9D03-B6208C04B55B}"/>
  </cellStyles>
  <dxfs count="17">
    <dxf>
      <font>
        <condense val="0"/>
        <extend val="0"/>
        <color indexed="9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244231</xdr:colOff>
      <xdr:row>1</xdr:row>
      <xdr:rowOff>29307</xdr:rowOff>
    </xdr:from>
    <xdr:to>
      <xdr:col>8</xdr:col>
      <xdr:colOff>410308</xdr:colOff>
      <xdr:row>13</xdr:row>
      <xdr:rowOff>175846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A7013B48-4F2A-4F57-52B6-9F3DA1E87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5846" y="224692"/>
          <a:ext cx="2852616" cy="2852616"/>
        </a:xfrm>
        <a:prstGeom prst="rect">
          <a:avLst/>
        </a:prstGeom>
      </xdr:spPr>
    </xdr:pic>
    <xdr:clientData/>
  </xdr:twoCellAnchor>
  <xdr:twoCellAnchor editAs="oneCell">
    <xdr:from>
      <xdr:col>1</xdr:col>
      <xdr:colOff>107461</xdr:colOff>
      <xdr:row>0</xdr:row>
      <xdr:rowOff>0</xdr:rowOff>
    </xdr:from>
    <xdr:to>
      <xdr:col>2</xdr:col>
      <xdr:colOff>312613</xdr:colOff>
      <xdr:row>6</xdr:row>
      <xdr:rowOff>29307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BC873403-40ED-C20F-BBCD-9CE8CC3F1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230" y="0"/>
          <a:ext cx="1445845" cy="1445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700A5-A6C6-2443-A492-878A60B5395E}">
  <dimension ref="A2:G14"/>
  <sheetViews>
    <sheetView zoomScale="130" zoomScaleNormal="130" workbookViewId="0">
      <selection activeCell="C4" sqref="C4"/>
    </sheetView>
  </sheetViews>
  <sheetFormatPr baseColWidth="10" defaultColWidth="8.5" defaultRowHeight="15"/>
  <cols>
    <col min="1" max="1" width="8.5" style="47"/>
    <col min="2" max="2" width="16.33203125" style="47" customWidth="1"/>
    <col min="3" max="3" width="33" style="47" customWidth="1"/>
    <col min="4" max="4" width="16.33203125" style="47" customWidth="1"/>
    <col min="5" max="5" width="8.5" style="47"/>
    <col min="6" max="6" width="18.33203125" style="47" customWidth="1"/>
    <col min="7" max="16384" width="8.5" style="47"/>
  </cols>
  <sheetData>
    <row r="2" spans="1:7" ht="19">
      <c r="A2" s="46"/>
      <c r="B2" s="199" t="s">
        <v>304</v>
      </c>
      <c r="C2" s="199"/>
      <c r="D2" s="199"/>
      <c r="E2" s="199"/>
      <c r="F2" s="199"/>
      <c r="G2" s="199"/>
    </row>
    <row r="3" spans="1:7" ht="19">
      <c r="F3" s="48"/>
      <c r="G3" s="48"/>
    </row>
    <row r="4" spans="1:7" ht="19">
      <c r="F4" s="48"/>
      <c r="G4" s="48"/>
    </row>
    <row r="5" spans="1:7" ht="19">
      <c r="F5" s="48"/>
      <c r="G5" s="48"/>
    </row>
    <row r="6" spans="1:7" ht="19">
      <c r="B6" s="49" t="s">
        <v>71</v>
      </c>
      <c r="C6" s="50"/>
      <c r="E6" s="49" t="s">
        <v>72</v>
      </c>
      <c r="F6" s="48"/>
      <c r="G6" s="48"/>
    </row>
    <row r="7" spans="1:7" ht="19">
      <c r="B7" s="49" t="s">
        <v>73</v>
      </c>
      <c r="C7" s="50"/>
      <c r="E7" s="51"/>
      <c r="F7" s="48"/>
      <c r="G7" s="48"/>
    </row>
    <row r="8" spans="1:7" ht="19">
      <c r="B8" s="52"/>
      <c r="C8" s="53"/>
      <c r="E8" s="53"/>
      <c r="F8" s="48"/>
      <c r="G8" s="48"/>
    </row>
    <row r="9" spans="1:7">
      <c r="B9" s="49" t="s">
        <v>74</v>
      </c>
      <c r="C9" s="51"/>
      <c r="E9" s="53"/>
    </row>
    <row r="10" spans="1:7" ht="16">
      <c r="B10" s="54" t="s">
        <v>75</v>
      </c>
      <c r="C10" s="62"/>
      <c r="E10" s="53"/>
    </row>
    <row r="11" spans="1:7">
      <c r="B11" s="52"/>
      <c r="C11" s="53"/>
      <c r="E11" s="53"/>
    </row>
    <row r="12" spans="1:7">
      <c r="B12" s="55" t="s">
        <v>76</v>
      </c>
      <c r="C12" s="56"/>
      <c r="F12" s="52"/>
    </row>
    <row r="13" spans="1:7" ht="16" thickBot="1">
      <c r="F13" s="57"/>
    </row>
    <row r="14" spans="1:7" ht="16" thickBot="1">
      <c r="B14" s="200" t="s">
        <v>77</v>
      </c>
      <c r="C14" s="200"/>
      <c r="D14" s="58">
        <f>SUM(FORMULARZ!G1:G85)</f>
        <v>0</v>
      </c>
    </row>
  </sheetData>
  <mergeCells count="2">
    <mergeCell ref="B2:G2"/>
    <mergeCell ref="B14:C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9C7D9-1BEE-2145-9462-7A36C359B240}">
  <dimension ref="A1:Z93"/>
  <sheetViews>
    <sheetView tabSelected="1" topLeftCell="B1" zoomScale="94" workbookViewId="0">
      <selection activeCell="AA18" sqref="AA18"/>
    </sheetView>
  </sheetViews>
  <sheetFormatPr baseColWidth="10" defaultRowHeight="16"/>
  <cols>
    <col min="1" max="1" width="15.5" style="1" bestFit="1" customWidth="1"/>
    <col min="2" max="2" width="42.33203125" style="1" bestFit="1" customWidth="1"/>
    <col min="3" max="3" width="21.5" style="1" bestFit="1" customWidth="1"/>
    <col min="4" max="4" width="19.1640625" style="1" bestFit="1" customWidth="1"/>
    <col min="5" max="5" width="12.6640625" style="28" bestFit="1" customWidth="1"/>
    <col min="6" max="6" width="13" style="173" bestFit="1" customWidth="1"/>
    <col min="7" max="7" width="14.33203125" style="1" bestFit="1" customWidth="1"/>
    <col min="8" max="8" width="6.83203125" style="1" bestFit="1" customWidth="1"/>
    <col min="9" max="17" width="5" style="1" customWidth="1"/>
    <col min="18" max="26" width="4.6640625" style="1" bestFit="1" customWidth="1"/>
    <col min="27" max="16384" width="10.83203125" style="1"/>
  </cols>
  <sheetData>
    <row r="1" spans="1:24">
      <c r="A1" s="80" t="s">
        <v>26</v>
      </c>
      <c r="B1" s="42"/>
    </row>
    <row r="2" spans="1:24">
      <c r="A2" s="2" t="s">
        <v>0</v>
      </c>
      <c r="B2" s="3" t="s">
        <v>1</v>
      </c>
      <c r="C2" s="3" t="s">
        <v>2</v>
      </c>
      <c r="D2" s="4" t="s">
        <v>11</v>
      </c>
      <c r="E2" s="3" t="s">
        <v>10</v>
      </c>
      <c r="F2" s="174" t="s">
        <v>3</v>
      </c>
      <c r="G2" s="3" t="s">
        <v>4</v>
      </c>
      <c r="H2" s="5" t="s">
        <v>5</v>
      </c>
    </row>
    <row r="3" spans="1:24">
      <c r="A3" s="6" t="s">
        <v>65</v>
      </c>
      <c r="B3" s="7" t="s">
        <v>12</v>
      </c>
      <c r="C3" s="8"/>
      <c r="D3" s="9"/>
      <c r="E3" s="29"/>
      <c r="F3" s="175"/>
      <c r="G3" s="9"/>
      <c r="H3" s="9"/>
      <c r="I3" s="10">
        <v>156</v>
      </c>
      <c r="J3" s="10">
        <v>165</v>
      </c>
      <c r="K3" s="10">
        <v>185</v>
      </c>
      <c r="L3" s="10">
        <v>188</v>
      </c>
      <c r="M3" s="10">
        <v>193</v>
      </c>
      <c r="N3" s="10">
        <v>195</v>
      </c>
      <c r="O3" s="10">
        <v>202</v>
      </c>
      <c r="P3" s="10">
        <v>205</v>
      </c>
      <c r="Q3" s="10">
        <v>212</v>
      </c>
      <c r="R3" s="10">
        <v>218</v>
      </c>
    </row>
    <row r="4" spans="1:24">
      <c r="A4" s="11" t="s">
        <v>234</v>
      </c>
      <c r="B4" s="11" t="s">
        <v>13</v>
      </c>
      <c r="C4" s="25" t="s">
        <v>14</v>
      </c>
      <c r="D4" s="12">
        <f t="shared" ref="D4:D7" si="0">F4-(F4*0.3)</f>
        <v>3639.9929999999999</v>
      </c>
      <c r="E4" s="13">
        <f>F4-(F4*0.2)</f>
        <v>4159.9920000000002</v>
      </c>
      <c r="F4" s="81">
        <v>5199.99</v>
      </c>
      <c r="G4" s="14">
        <f>H4*D4</f>
        <v>0</v>
      </c>
      <c r="H4" s="86">
        <f>SUM(I4:R4)</f>
        <v>0</v>
      </c>
      <c r="I4" s="87"/>
      <c r="J4" s="87"/>
      <c r="K4" s="87"/>
      <c r="L4" s="87"/>
      <c r="M4" s="87"/>
      <c r="N4" s="87"/>
      <c r="O4" s="87"/>
      <c r="P4" s="87"/>
      <c r="Q4" s="88"/>
      <c r="R4" s="88"/>
    </row>
    <row r="5" spans="1:24">
      <c r="A5" s="11" t="s">
        <v>235</v>
      </c>
      <c r="B5" s="11" t="s">
        <v>15</v>
      </c>
      <c r="C5" s="25" t="s">
        <v>14</v>
      </c>
      <c r="D5" s="12">
        <f t="shared" si="0"/>
        <v>3639.9929999999999</v>
      </c>
      <c r="E5" s="13">
        <f t="shared" ref="E5:E7" si="1">F5-(F5*0.2)</f>
        <v>4159.9920000000002</v>
      </c>
      <c r="F5" s="81">
        <v>5199.99</v>
      </c>
      <c r="G5" s="14">
        <f t="shared" ref="G5:G12" si="2">H5*D5</f>
        <v>0</v>
      </c>
      <c r="H5" s="86">
        <f t="shared" ref="H5:H12" si="3">SUM(I5:R5)</f>
        <v>0</v>
      </c>
      <c r="I5" s="89"/>
      <c r="J5" s="89"/>
      <c r="K5" s="90"/>
      <c r="L5" s="89"/>
      <c r="M5" s="91"/>
      <c r="N5" s="90"/>
      <c r="O5" s="88"/>
      <c r="P5" s="88"/>
      <c r="Q5" s="88"/>
      <c r="R5" s="87"/>
    </row>
    <row r="6" spans="1:24">
      <c r="A6" s="11" t="s">
        <v>236</v>
      </c>
      <c r="B6" s="11" t="s">
        <v>16</v>
      </c>
      <c r="C6" s="25" t="s">
        <v>14</v>
      </c>
      <c r="D6" s="12">
        <f t="shared" si="0"/>
        <v>3639.9929999999999</v>
      </c>
      <c r="E6" s="13">
        <f t="shared" si="1"/>
        <v>4159.9920000000002</v>
      </c>
      <c r="F6" s="81">
        <v>5199.99</v>
      </c>
      <c r="G6" s="14">
        <f t="shared" si="2"/>
        <v>0</v>
      </c>
      <c r="H6" s="86">
        <f t="shared" si="3"/>
        <v>0</v>
      </c>
      <c r="I6" s="89"/>
      <c r="J6" s="89"/>
      <c r="K6" s="91"/>
      <c r="L6" s="186"/>
      <c r="M6" s="90"/>
      <c r="N6" s="89"/>
      <c r="O6" s="87"/>
      <c r="P6" s="87"/>
      <c r="Q6" s="87"/>
      <c r="R6" s="87"/>
    </row>
    <row r="7" spans="1:24">
      <c r="A7" s="11" t="s">
        <v>237</v>
      </c>
      <c r="B7" s="11" t="s">
        <v>17</v>
      </c>
      <c r="C7" s="25" t="s">
        <v>14</v>
      </c>
      <c r="D7" s="12">
        <f t="shared" si="0"/>
        <v>3639.9929999999999</v>
      </c>
      <c r="E7" s="13">
        <f t="shared" si="1"/>
        <v>4159.9920000000002</v>
      </c>
      <c r="F7" s="81">
        <v>5199.99</v>
      </c>
      <c r="G7" s="14">
        <f t="shared" si="2"/>
        <v>0</v>
      </c>
      <c r="H7" s="86">
        <f t="shared" si="3"/>
        <v>0</v>
      </c>
      <c r="I7" s="90"/>
      <c r="J7" s="90"/>
      <c r="K7" s="89"/>
      <c r="L7" s="89"/>
      <c r="M7" s="89"/>
      <c r="N7" s="89"/>
      <c r="O7" s="89"/>
      <c r="P7" s="89"/>
      <c r="Q7" s="89"/>
      <c r="R7" s="89"/>
    </row>
    <row r="8" spans="1:24">
      <c r="A8" s="6" t="s">
        <v>65</v>
      </c>
      <c r="B8" s="7" t="s">
        <v>18</v>
      </c>
      <c r="C8" s="17"/>
      <c r="D8" s="9"/>
      <c r="E8" s="30"/>
      <c r="F8" s="176"/>
      <c r="G8" s="9"/>
      <c r="H8" s="9"/>
      <c r="I8" s="18">
        <v>156</v>
      </c>
      <c r="J8" s="18">
        <v>165</v>
      </c>
    </row>
    <row r="9" spans="1:24">
      <c r="A9" s="82" t="s">
        <v>238</v>
      </c>
      <c r="B9" s="82" t="s">
        <v>178</v>
      </c>
      <c r="C9" s="25" t="s">
        <v>14</v>
      </c>
      <c r="D9" s="12">
        <f t="shared" ref="D9" si="4">F9-(F9*0.3)</f>
        <v>3009.9929999999999</v>
      </c>
      <c r="E9" s="13">
        <f>F9-(F9*0.2)</f>
        <v>3439.9919999999997</v>
      </c>
      <c r="F9" s="81">
        <v>4299.99</v>
      </c>
      <c r="G9" s="14">
        <f t="shared" si="2"/>
        <v>0</v>
      </c>
      <c r="H9" s="86">
        <f t="shared" si="3"/>
        <v>0</v>
      </c>
      <c r="I9" s="25"/>
      <c r="J9" s="25"/>
    </row>
    <row r="10" spans="1:24">
      <c r="A10" s="6" t="s">
        <v>65</v>
      </c>
      <c r="B10" s="83" t="s">
        <v>245</v>
      </c>
      <c r="C10" s="17"/>
      <c r="D10" s="9"/>
      <c r="E10" s="30"/>
      <c r="F10" s="176"/>
      <c r="G10" s="9"/>
      <c r="H10" s="9"/>
      <c r="I10" s="10">
        <v>155</v>
      </c>
      <c r="J10" s="10">
        <v>160</v>
      </c>
      <c r="K10" s="10">
        <v>165</v>
      </c>
      <c r="L10" s="10">
        <v>170</v>
      </c>
      <c r="M10" s="10">
        <v>175</v>
      </c>
      <c r="N10" s="10">
        <v>180</v>
      </c>
      <c r="O10" s="10">
        <v>185</v>
      </c>
    </row>
    <row r="11" spans="1:24">
      <c r="A11" s="82" t="s">
        <v>239</v>
      </c>
      <c r="B11" s="82" t="s">
        <v>240</v>
      </c>
      <c r="C11" s="25" t="s">
        <v>14</v>
      </c>
      <c r="D11" s="12">
        <f t="shared" ref="D11:D13" si="5">F11-(F11*0.3)</f>
        <v>3989.9929999999999</v>
      </c>
      <c r="E11" s="13">
        <f t="shared" ref="E11:E13" si="6">F11-(F11*0.2)</f>
        <v>4559.9920000000002</v>
      </c>
      <c r="F11" s="177">
        <v>5699.99</v>
      </c>
      <c r="G11" s="14">
        <f t="shared" si="2"/>
        <v>0</v>
      </c>
      <c r="H11" s="86">
        <f t="shared" si="3"/>
        <v>0</v>
      </c>
      <c r="I11" s="34"/>
      <c r="J11" s="34"/>
      <c r="K11" s="34"/>
      <c r="L11" s="25"/>
      <c r="M11" s="25"/>
      <c r="N11" s="25"/>
      <c r="O11" s="25"/>
    </row>
    <row r="12" spans="1:24">
      <c r="A12" s="82" t="s">
        <v>241</v>
      </c>
      <c r="B12" s="82" t="s">
        <v>242</v>
      </c>
      <c r="C12" s="25" t="s">
        <v>14</v>
      </c>
      <c r="D12" s="12">
        <f t="shared" si="5"/>
        <v>3989.9929999999999</v>
      </c>
      <c r="E12" s="13">
        <f t="shared" si="6"/>
        <v>4559.9920000000002</v>
      </c>
      <c r="F12" s="177">
        <v>5699.99</v>
      </c>
      <c r="G12" s="14">
        <f t="shared" si="2"/>
        <v>0</v>
      </c>
      <c r="H12" s="86">
        <f t="shared" si="3"/>
        <v>0</v>
      </c>
      <c r="I12" s="25"/>
      <c r="J12" s="25"/>
      <c r="K12" s="25"/>
      <c r="L12" s="25"/>
      <c r="M12" s="34"/>
      <c r="N12" s="34"/>
      <c r="O12" s="34"/>
    </row>
    <row r="13" spans="1:24">
      <c r="A13" s="82" t="s">
        <v>243</v>
      </c>
      <c r="B13" s="82" t="s">
        <v>244</v>
      </c>
      <c r="C13" s="25" t="s">
        <v>14</v>
      </c>
      <c r="D13" s="12">
        <f t="shared" si="5"/>
        <v>3989.9929999999999</v>
      </c>
      <c r="E13" s="13">
        <f t="shared" si="6"/>
        <v>4559.9920000000002</v>
      </c>
      <c r="F13" s="177">
        <v>5699.99</v>
      </c>
      <c r="G13" s="14">
        <f t="shared" ref="G13:G21" si="7">H13*D13</f>
        <v>0</v>
      </c>
      <c r="H13" s="86">
        <f t="shared" ref="H13" si="8">SUM(I13:R13)</f>
        <v>0</v>
      </c>
      <c r="I13" s="25"/>
      <c r="J13" s="25"/>
      <c r="K13" s="25"/>
      <c r="L13" s="25"/>
      <c r="M13" s="34"/>
      <c r="N13" s="34"/>
      <c r="O13" s="34"/>
    </row>
    <row r="14" spans="1:24">
      <c r="A14" s="6" t="s">
        <v>65</v>
      </c>
      <c r="B14" s="7" t="s">
        <v>19</v>
      </c>
      <c r="C14" s="7"/>
      <c r="D14" s="44"/>
      <c r="E14" s="7"/>
      <c r="F14" s="178"/>
      <c r="G14" s="7"/>
      <c r="H14" s="7"/>
      <c r="I14" s="10">
        <v>121</v>
      </c>
      <c r="J14" s="10">
        <v>128</v>
      </c>
      <c r="K14" s="10">
        <v>135</v>
      </c>
      <c r="L14" s="10">
        <v>136</v>
      </c>
      <c r="M14" s="10">
        <v>142</v>
      </c>
      <c r="N14" s="10">
        <v>143</v>
      </c>
      <c r="O14" s="10">
        <v>149</v>
      </c>
      <c r="P14" s="10">
        <v>150</v>
      </c>
      <c r="Q14" s="10">
        <v>151</v>
      </c>
      <c r="R14" s="10">
        <v>157</v>
      </c>
      <c r="S14" s="10">
        <v>164</v>
      </c>
      <c r="T14" s="10">
        <v>171</v>
      </c>
      <c r="U14" s="10">
        <v>173</v>
      </c>
      <c r="V14" s="10">
        <v>178</v>
      </c>
      <c r="W14" s="10">
        <v>183</v>
      </c>
      <c r="X14" s="10">
        <v>188</v>
      </c>
    </row>
    <row r="15" spans="1:24">
      <c r="A15" s="82" t="s">
        <v>246</v>
      </c>
      <c r="B15" s="82" t="s">
        <v>165</v>
      </c>
      <c r="C15" s="25" t="s">
        <v>14</v>
      </c>
      <c r="D15" s="12">
        <f t="shared" ref="D15:D18" si="9">F15-(F15*0.3)</f>
        <v>2029.9929999999999</v>
      </c>
      <c r="E15" s="13">
        <f t="shared" ref="E15:E18" si="10">F15-(F15*0.2)</f>
        <v>2319.9919999999997</v>
      </c>
      <c r="F15" s="81">
        <v>2899.99</v>
      </c>
      <c r="G15" s="14">
        <f t="shared" si="7"/>
        <v>0</v>
      </c>
      <c r="H15" s="92">
        <f>SUM(I15:V15)</f>
        <v>0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25"/>
      <c r="U15" s="25"/>
      <c r="V15" s="25"/>
    </row>
    <row r="16" spans="1:24">
      <c r="A16" s="82" t="s">
        <v>247</v>
      </c>
      <c r="B16" s="82" t="s">
        <v>20</v>
      </c>
      <c r="C16" s="25" t="s">
        <v>14</v>
      </c>
      <c r="D16" s="12">
        <f t="shared" si="9"/>
        <v>2029.9929999999999</v>
      </c>
      <c r="E16" s="13">
        <f t="shared" si="10"/>
        <v>2319.9919999999997</v>
      </c>
      <c r="F16" s="81">
        <v>2899.99</v>
      </c>
      <c r="G16" s="14">
        <f t="shared" si="7"/>
        <v>0</v>
      </c>
      <c r="H16" s="92">
        <f t="shared" ref="H16:H18" si="11">SUM(I16:V16)</f>
        <v>0</v>
      </c>
      <c r="I16" s="93"/>
      <c r="J16" s="93"/>
      <c r="K16" s="93"/>
      <c r="L16" s="93"/>
      <c r="M16" s="93"/>
      <c r="N16" s="93"/>
      <c r="O16" s="93"/>
      <c r="P16" s="93"/>
      <c r="Q16" s="94"/>
      <c r="R16" s="93"/>
      <c r="S16" s="93"/>
      <c r="T16" s="93"/>
      <c r="U16" s="93"/>
      <c r="V16" s="93"/>
      <c r="W16" s="93"/>
      <c r="X16" s="93"/>
    </row>
    <row r="17" spans="1:24">
      <c r="A17" s="82" t="s">
        <v>248</v>
      </c>
      <c r="B17" s="82" t="s">
        <v>193</v>
      </c>
      <c r="C17" s="25" t="s">
        <v>14</v>
      </c>
      <c r="D17" s="12">
        <f t="shared" si="9"/>
        <v>1399.9929999999999</v>
      </c>
      <c r="E17" s="13">
        <f t="shared" si="10"/>
        <v>1599.992</v>
      </c>
      <c r="F17" s="81">
        <v>1999.99</v>
      </c>
      <c r="G17" s="14">
        <f t="shared" si="7"/>
        <v>0</v>
      </c>
      <c r="H17" s="92">
        <f t="shared" si="11"/>
        <v>0</v>
      </c>
      <c r="I17" s="34"/>
      <c r="J17" s="34"/>
      <c r="K17" s="93"/>
      <c r="L17" s="25"/>
      <c r="M17" s="93"/>
      <c r="N17" s="25"/>
      <c r="O17" s="93"/>
      <c r="P17" s="25"/>
      <c r="Q17" s="34"/>
      <c r="R17" s="25"/>
      <c r="S17" s="22"/>
      <c r="T17" s="22"/>
      <c r="U17" s="37"/>
      <c r="V17" s="37"/>
      <c r="W17" s="93"/>
      <c r="X17" s="93"/>
    </row>
    <row r="18" spans="1:24">
      <c r="A18" s="82" t="s">
        <v>249</v>
      </c>
      <c r="B18" s="82" t="s">
        <v>208</v>
      </c>
      <c r="C18" s="25" t="s">
        <v>14</v>
      </c>
      <c r="D18" s="12">
        <f t="shared" si="9"/>
        <v>1399.9929999999999</v>
      </c>
      <c r="E18" s="13">
        <f t="shared" si="10"/>
        <v>1599.992</v>
      </c>
      <c r="F18" s="177">
        <v>1999.99</v>
      </c>
      <c r="G18" s="14">
        <f t="shared" si="7"/>
        <v>0</v>
      </c>
      <c r="H18" s="92">
        <f t="shared" si="11"/>
        <v>0</v>
      </c>
      <c r="I18" s="25"/>
      <c r="J18" s="25"/>
      <c r="K18" s="25"/>
      <c r="L18" s="93"/>
      <c r="M18" s="25"/>
      <c r="N18" s="34"/>
      <c r="O18" s="25"/>
      <c r="P18" s="34"/>
      <c r="Q18" s="34"/>
      <c r="R18" s="34"/>
      <c r="S18" s="37"/>
      <c r="T18" s="37"/>
      <c r="U18" s="37"/>
      <c r="V18" s="37"/>
      <c r="W18" s="93"/>
      <c r="X18" s="93"/>
    </row>
    <row r="19" spans="1:24">
      <c r="A19" s="8" t="s">
        <v>65</v>
      </c>
      <c r="B19" s="8" t="s">
        <v>35</v>
      </c>
      <c r="C19" s="17"/>
      <c r="D19" s="9"/>
      <c r="E19" s="30"/>
      <c r="F19" s="176"/>
      <c r="G19" s="9"/>
      <c r="H19" s="9"/>
      <c r="I19" s="61" t="s">
        <v>21</v>
      </c>
      <c r="J19" s="61" t="s">
        <v>22</v>
      </c>
      <c r="K19" s="61" t="s">
        <v>23</v>
      </c>
      <c r="L19" s="61">
        <v>100</v>
      </c>
      <c r="M19" s="61">
        <v>108</v>
      </c>
      <c r="N19" s="61">
        <v>110</v>
      </c>
      <c r="O19" s="61">
        <v>118</v>
      </c>
      <c r="P19" s="61">
        <v>120</v>
      </c>
      <c r="Q19" s="61">
        <v>128</v>
      </c>
      <c r="R19" s="61">
        <v>130</v>
      </c>
      <c r="S19" s="61">
        <v>138</v>
      </c>
      <c r="T19" s="61">
        <v>140</v>
      </c>
      <c r="U19" s="61">
        <v>148</v>
      </c>
      <c r="V19" s="61">
        <v>150</v>
      </c>
      <c r="W19" s="61">
        <v>160</v>
      </c>
      <c r="X19" s="61">
        <v>162</v>
      </c>
    </row>
    <row r="20" spans="1:24">
      <c r="A20" s="82" t="s">
        <v>212</v>
      </c>
      <c r="B20" s="82" t="s">
        <v>24</v>
      </c>
      <c r="C20" s="25" t="s">
        <v>14</v>
      </c>
      <c r="D20" s="12">
        <f t="shared" ref="D20:D21" si="12">F20-(F20*0.3)</f>
        <v>1259.9929999999999</v>
      </c>
      <c r="E20" s="13">
        <f t="shared" ref="E20:E21" si="13">F20-(F20*0.2)</f>
        <v>1439.992</v>
      </c>
      <c r="F20" s="177">
        <v>1799.99</v>
      </c>
      <c r="G20" s="14">
        <f t="shared" si="7"/>
        <v>0</v>
      </c>
      <c r="H20" s="15">
        <f>SUM(I20:X20)</f>
        <v>0</v>
      </c>
      <c r="I20" s="95"/>
      <c r="J20" s="95"/>
      <c r="K20" s="95"/>
      <c r="L20" s="96"/>
      <c r="M20" s="95"/>
      <c r="N20" s="96"/>
      <c r="O20" s="95"/>
      <c r="P20" s="96"/>
      <c r="Q20" s="95"/>
      <c r="R20" s="96"/>
      <c r="S20" s="95"/>
      <c r="T20" s="96"/>
      <c r="U20" s="95"/>
      <c r="V20" s="96"/>
      <c r="W20" s="95"/>
      <c r="X20" s="96"/>
    </row>
    <row r="21" spans="1:24">
      <c r="A21" s="82" t="s">
        <v>213</v>
      </c>
      <c r="B21" s="82" t="s">
        <v>214</v>
      </c>
      <c r="C21" s="25" t="s">
        <v>14</v>
      </c>
      <c r="D21" s="12">
        <f t="shared" si="12"/>
        <v>1189.9929999999999</v>
      </c>
      <c r="E21" s="13">
        <f t="shared" si="13"/>
        <v>1359.992</v>
      </c>
      <c r="F21" s="177">
        <v>1699.99</v>
      </c>
      <c r="G21" s="14">
        <f t="shared" si="7"/>
        <v>0</v>
      </c>
      <c r="H21" s="15">
        <f>SUM(I21:X21)</f>
        <v>0</v>
      </c>
      <c r="I21" s="95"/>
      <c r="J21" s="95"/>
      <c r="K21" s="95"/>
      <c r="L21" s="96"/>
      <c r="M21" s="95"/>
      <c r="N21" s="96"/>
      <c r="O21" s="95"/>
      <c r="P21" s="96"/>
      <c r="Q21" s="95"/>
      <c r="R21" s="96"/>
      <c r="S21" s="95"/>
      <c r="T21" s="95"/>
      <c r="U21" s="95"/>
      <c r="V21" s="95"/>
      <c r="W21" s="95"/>
      <c r="X21" s="95"/>
    </row>
    <row r="22" spans="1:24">
      <c r="A22" s="20"/>
      <c r="B22" s="20"/>
      <c r="C22" s="20"/>
      <c r="D22" s="26"/>
      <c r="E22" s="27"/>
      <c r="F22" s="179"/>
      <c r="G22" s="41"/>
      <c r="H22" s="19"/>
    </row>
    <row r="23" spans="1:24">
      <c r="A23" s="80" t="s">
        <v>27</v>
      </c>
      <c r="B23" s="42"/>
    </row>
    <row r="24" spans="1:24">
      <c r="A24" s="2" t="s">
        <v>0</v>
      </c>
      <c r="B24" s="3" t="s">
        <v>1</v>
      </c>
      <c r="C24" s="3" t="s">
        <v>2</v>
      </c>
      <c r="D24" s="4"/>
      <c r="E24" s="3"/>
      <c r="F24" s="174" t="s">
        <v>3</v>
      </c>
      <c r="G24" s="3" t="s">
        <v>4</v>
      </c>
      <c r="H24" s="5" t="s">
        <v>5</v>
      </c>
    </row>
    <row r="25" spans="1:24">
      <c r="A25" s="6" t="s">
        <v>6</v>
      </c>
      <c r="B25" s="7" t="s">
        <v>63</v>
      </c>
      <c r="C25" s="7"/>
      <c r="D25" s="9"/>
      <c r="E25" s="29"/>
      <c r="F25" s="175"/>
      <c r="G25" s="8"/>
      <c r="H25" s="8"/>
    </row>
    <row r="26" spans="1:24">
      <c r="A26" s="82" t="s">
        <v>28</v>
      </c>
      <c r="B26" s="82" t="s">
        <v>29</v>
      </c>
      <c r="C26" s="187" t="s">
        <v>30</v>
      </c>
      <c r="D26" s="12">
        <f t="shared" ref="D26:D34" si="14">F26-(F26*0.3)</f>
        <v>1399.9929999999999</v>
      </c>
      <c r="E26" s="13">
        <f t="shared" ref="E26:E34" si="15">F26-(F26*0.2)</f>
        <v>1599.992</v>
      </c>
      <c r="F26" s="177">
        <v>1999.99</v>
      </c>
      <c r="G26" s="14">
        <f>H26*D26</f>
        <v>0</v>
      </c>
      <c r="H26" s="22"/>
      <c r="I26" s="20"/>
      <c r="J26" s="20"/>
    </row>
    <row r="27" spans="1:24">
      <c r="A27" s="82" t="s">
        <v>31</v>
      </c>
      <c r="B27" s="82" t="s">
        <v>32</v>
      </c>
      <c r="C27" s="187" t="s">
        <v>30</v>
      </c>
      <c r="D27" s="12">
        <f t="shared" si="14"/>
        <v>1329.9929999999999</v>
      </c>
      <c r="E27" s="13">
        <f t="shared" si="15"/>
        <v>1519.992</v>
      </c>
      <c r="F27" s="177">
        <v>1899.99</v>
      </c>
      <c r="G27" s="14">
        <f t="shared" ref="G27:G34" si="16">H27*D27</f>
        <v>0</v>
      </c>
      <c r="H27" s="22"/>
    </row>
    <row r="28" spans="1:24">
      <c r="A28" s="82" t="s">
        <v>250</v>
      </c>
      <c r="B28" s="82" t="s">
        <v>251</v>
      </c>
      <c r="C28" s="187" t="s">
        <v>252</v>
      </c>
      <c r="D28" s="12">
        <f t="shared" si="14"/>
        <v>2239.9929999999999</v>
      </c>
      <c r="E28" s="13">
        <f t="shared" si="15"/>
        <v>2559.9919999999997</v>
      </c>
      <c r="F28" s="177">
        <v>3199.99</v>
      </c>
      <c r="G28" s="14">
        <f t="shared" si="16"/>
        <v>0</v>
      </c>
      <c r="H28" s="22"/>
    </row>
    <row r="29" spans="1:24">
      <c r="A29" s="82" t="s">
        <v>253</v>
      </c>
      <c r="B29" s="82" t="s">
        <v>254</v>
      </c>
      <c r="C29" s="187" t="s">
        <v>252</v>
      </c>
      <c r="D29" s="12">
        <f t="shared" si="14"/>
        <v>2239.9929999999999</v>
      </c>
      <c r="E29" s="13">
        <f t="shared" si="15"/>
        <v>2559.9919999999997</v>
      </c>
      <c r="F29" s="177">
        <v>3199.99</v>
      </c>
      <c r="G29" s="14">
        <f t="shared" si="16"/>
        <v>0</v>
      </c>
      <c r="H29" s="22"/>
    </row>
    <row r="30" spans="1:24">
      <c r="A30" s="82" t="s">
        <v>255</v>
      </c>
      <c r="B30" s="82" t="s">
        <v>256</v>
      </c>
      <c r="C30" s="187" t="s">
        <v>252</v>
      </c>
      <c r="D30" s="12">
        <f t="shared" si="14"/>
        <v>1119.9929999999999</v>
      </c>
      <c r="E30" s="13">
        <f t="shared" si="15"/>
        <v>1279.992</v>
      </c>
      <c r="F30" s="177">
        <v>1599.99</v>
      </c>
      <c r="G30" s="14">
        <f t="shared" si="16"/>
        <v>0</v>
      </c>
      <c r="H30" s="22"/>
    </row>
    <row r="31" spans="1:24">
      <c r="A31" s="82" t="s">
        <v>257</v>
      </c>
      <c r="B31" s="82" t="s">
        <v>258</v>
      </c>
      <c r="C31" s="187" t="s">
        <v>252</v>
      </c>
      <c r="D31" s="12">
        <f t="shared" si="14"/>
        <v>839.99299999999994</v>
      </c>
      <c r="E31" s="13">
        <f t="shared" si="15"/>
        <v>959.99199999999996</v>
      </c>
      <c r="F31" s="177">
        <v>1199.99</v>
      </c>
      <c r="G31" s="14">
        <f t="shared" si="16"/>
        <v>0</v>
      </c>
      <c r="H31" s="22"/>
    </row>
    <row r="32" spans="1:24">
      <c r="A32" s="82" t="s">
        <v>259</v>
      </c>
      <c r="B32" s="82" t="s">
        <v>260</v>
      </c>
      <c r="C32" s="187" t="s">
        <v>252</v>
      </c>
      <c r="D32" s="12">
        <f t="shared" si="14"/>
        <v>769.99299999999994</v>
      </c>
      <c r="E32" s="13">
        <f t="shared" si="15"/>
        <v>879.99199999999996</v>
      </c>
      <c r="F32" s="177">
        <v>1099.99</v>
      </c>
      <c r="G32" s="14">
        <f t="shared" si="16"/>
        <v>0</v>
      </c>
      <c r="H32" s="22"/>
    </row>
    <row r="33" spans="1:26">
      <c r="A33" s="82" t="s">
        <v>261</v>
      </c>
      <c r="B33" s="82" t="s">
        <v>262</v>
      </c>
      <c r="C33" s="187" t="s">
        <v>252</v>
      </c>
      <c r="D33" s="12">
        <f t="shared" si="14"/>
        <v>524.99300000000005</v>
      </c>
      <c r="E33" s="13">
        <f t="shared" si="15"/>
        <v>599.99199999999996</v>
      </c>
      <c r="F33" s="177">
        <v>749.99</v>
      </c>
      <c r="G33" s="14">
        <f t="shared" si="16"/>
        <v>0</v>
      </c>
      <c r="H33" s="22"/>
    </row>
    <row r="34" spans="1:26">
      <c r="A34" s="82" t="s">
        <v>263</v>
      </c>
      <c r="B34" s="82" t="s">
        <v>264</v>
      </c>
      <c r="C34" s="187" t="s">
        <v>252</v>
      </c>
      <c r="D34" s="12">
        <f t="shared" si="14"/>
        <v>419.99300000000005</v>
      </c>
      <c r="E34" s="13">
        <f t="shared" si="15"/>
        <v>479.99200000000002</v>
      </c>
      <c r="F34" s="177">
        <v>599.99</v>
      </c>
      <c r="G34" s="14">
        <f t="shared" si="16"/>
        <v>0</v>
      </c>
      <c r="H34" s="22"/>
    </row>
    <row r="36" spans="1:26">
      <c r="A36" s="80" t="s">
        <v>34</v>
      </c>
      <c r="B36" s="42"/>
    </row>
    <row r="37" spans="1:26">
      <c r="A37" s="2" t="s">
        <v>0</v>
      </c>
      <c r="B37" s="3" t="s">
        <v>1</v>
      </c>
      <c r="C37" s="3" t="s">
        <v>2</v>
      </c>
      <c r="D37" s="3"/>
      <c r="E37" s="3"/>
      <c r="F37" s="174" t="s">
        <v>3</v>
      </c>
      <c r="G37" s="3" t="s">
        <v>4</v>
      </c>
      <c r="H37" s="5" t="s">
        <v>5</v>
      </c>
      <c r="I37" s="20"/>
      <c r="J37" s="20"/>
      <c r="K37" s="20"/>
      <c r="L37" s="20"/>
      <c r="M37" s="20"/>
    </row>
    <row r="38" spans="1:26">
      <c r="A38" s="31" t="s">
        <v>6</v>
      </c>
      <c r="B38" s="32" t="s">
        <v>7</v>
      </c>
      <c r="C38" s="32"/>
      <c r="D38" s="33"/>
      <c r="E38" s="32"/>
      <c r="F38" s="180"/>
      <c r="G38" s="32"/>
      <c r="H38" s="32"/>
      <c r="I38" s="61">
        <v>215</v>
      </c>
      <c r="J38" s="61">
        <v>225</v>
      </c>
      <c r="K38" s="61">
        <v>235</v>
      </c>
      <c r="L38" s="61">
        <v>245</v>
      </c>
      <c r="M38" s="61">
        <v>255</v>
      </c>
      <c r="N38" s="61">
        <v>265</v>
      </c>
      <c r="O38" s="61">
        <v>275</v>
      </c>
      <c r="P38" s="61">
        <v>285</v>
      </c>
      <c r="Q38" s="61">
        <v>295</v>
      </c>
    </row>
    <row r="39" spans="1:26">
      <c r="A39" s="84" t="s">
        <v>215</v>
      </c>
      <c r="B39" s="84" t="s">
        <v>216</v>
      </c>
      <c r="C39" s="24" t="s">
        <v>8</v>
      </c>
      <c r="D39" s="12">
        <f t="shared" ref="D39:D42" si="17">F39-(F39*0.3)</f>
        <v>2309.9929999999999</v>
      </c>
      <c r="E39" s="13">
        <f t="shared" ref="E39:E49" si="18">F39-(F39*0.2)</f>
        <v>2639.9919999999997</v>
      </c>
      <c r="F39" s="177">
        <v>3299.99</v>
      </c>
      <c r="G39" s="14">
        <f t="shared" ref="G39:G41" si="19">D39*H39</f>
        <v>0</v>
      </c>
      <c r="H39" s="22">
        <f>SUM(I39:Q39)</f>
        <v>0</v>
      </c>
      <c r="I39" s="188"/>
      <c r="J39" s="187"/>
      <c r="K39" s="187"/>
      <c r="L39" s="187"/>
      <c r="M39" s="187"/>
      <c r="N39" s="187"/>
      <c r="O39" s="187"/>
      <c r="P39" s="187"/>
      <c r="Q39" s="187"/>
    </row>
    <row r="40" spans="1:26">
      <c r="A40" s="84" t="s">
        <v>217</v>
      </c>
      <c r="B40" s="84" t="s">
        <v>218</v>
      </c>
      <c r="C40" s="24" t="s">
        <v>8</v>
      </c>
      <c r="D40" s="12">
        <f t="shared" si="17"/>
        <v>2309.9929999999999</v>
      </c>
      <c r="E40" s="13">
        <f t="shared" si="18"/>
        <v>2639.9919999999997</v>
      </c>
      <c r="F40" s="177">
        <v>3299.99</v>
      </c>
      <c r="G40" s="14">
        <f t="shared" si="19"/>
        <v>0</v>
      </c>
      <c r="H40" s="22">
        <f t="shared" ref="H40:H42" si="20">SUM(I40:Q40)</f>
        <v>0</v>
      </c>
      <c r="I40" s="188"/>
      <c r="J40" s="187"/>
      <c r="K40" s="187"/>
      <c r="L40" s="187"/>
      <c r="M40" s="187"/>
      <c r="N40" s="187"/>
      <c r="O40" s="187"/>
      <c r="P40" s="187"/>
      <c r="Q40" s="187"/>
    </row>
    <row r="41" spans="1:26">
      <c r="A41" s="84" t="s">
        <v>219</v>
      </c>
      <c r="B41" s="84" t="s">
        <v>220</v>
      </c>
      <c r="C41" s="24" t="s">
        <v>8</v>
      </c>
      <c r="D41" s="12">
        <f t="shared" si="17"/>
        <v>2309.9929999999999</v>
      </c>
      <c r="E41" s="13">
        <f t="shared" si="18"/>
        <v>2639.9919999999997</v>
      </c>
      <c r="F41" s="177">
        <v>3299.99</v>
      </c>
      <c r="G41" s="14">
        <f t="shared" si="19"/>
        <v>0</v>
      </c>
      <c r="H41" s="22">
        <f t="shared" si="20"/>
        <v>0</v>
      </c>
      <c r="I41" s="188"/>
      <c r="J41" s="187"/>
      <c r="K41" s="187"/>
      <c r="L41" s="187"/>
      <c r="M41" s="187"/>
      <c r="N41" s="187"/>
      <c r="O41" s="187"/>
      <c r="P41" s="187"/>
      <c r="Q41" s="187"/>
    </row>
    <row r="42" spans="1:26">
      <c r="A42" s="84" t="s">
        <v>221</v>
      </c>
      <c r="B42" s="84" t="s">
        <v>222</v>
      </c>
      <c r="C42" s="63" t="s">
        <v>8</v>
      </c>
      <c r="D42" s="12">
        <f t="shared" si="17"/>
        <v>2099.9929999999999</v>
      </c>
      <c r="E42" s="13">
        <f t="shared" si="18"/>
        <v>2399.9919999999997</v>
      </c>
      <c r="F42" s="177">
        <v>2999.99</v>
      </c>
      <c r="G42" s="14">
        <f t="shared" ref="G42" si="21">D42*H42</f>
        <v>0</v>
      </c>
      <c r="H42" s="22">
        <f t="shared" si="20"/>
        <v>0</v>
      </c>
      <c r="I42" s="189"/>
      <c r="J42" s="186"/>
      <c r="K42" s="186"/>
      <c r="L42" s="186"/>
      <c r="M42" s="186"/>
      <c r="N42" s="186"/>
      <c r="O42" s="186"/>
      <c r="P42" s="189"/>
      <c r="Q42" s="189"/>
    </row>
    <row r="43" spans="1:26">
      <c r="A43" s="31" t="s">
        <v>6</v>
      </c>
      <c r="B43" s="32" t="s">
        <v>9</v>
      </c>
      <c r="C43" s="32"/>
      <c r="D43" s="35"/>
      <c r="E43" s="32"/>
      <c r="F43" s="181"/>
      <c r="G43" s="36"/>
      <c r="H43" s="36"/>
      <c r="I43" s="61">
        <v>215</v>
      </c>
      <c r="J43" s="61">
        <v>225</v>
      </c>
      <c r="K43" s="61">
        <v>235</v>
      </c>
      <c r="L43" s="61">
        <v>245</v>
      </c>
      <c r="M43" s="61">
        <v>255</v>
      </c>
      <c r="N43" s="61">
        <v>265</v>
      </c>
      <c r="O43" s="61">
        <v>275</v>
      </c>
      <c r="P43" s="61">
        <v>285</v>
      </c>
      <c r="Q43" s="61">
        <v>295</v>
      </c>
    </row>
    <row r="44" spans="1:26">
      <c r="A44" s="84" t="s">
        <v>223</v>
      </c>
      <c r="B44" s="84" t="s">
        <v>224</v>
      </c>
      <c r="C44" s="22" t="s">
        <v>8</v>
      </c>
      <c r="D44" s="12">
        <f t="shared" ref="D44:D47" si="22">F44-(F44*0.3)</f>
        <v>1889.9929999999999</v>
      </c>
      <c r="E44" s="13">
        <f t="shared" si="18"/>
        <v>2159.9919999999997</v>
      </c>
      <c r="F44" s="177">
        <v>2699.99</v>
      </c>
      <c r="G44" s="14">
        <f t="shared" ref="G44:G47" si="23">D44*H44</f>
        <v>0</v>
      </c>
      <c r="H44" s="22">
        <f>SUM(I44:Q44)</f>
        <v>0</v>
      </c>
      <c r="I44" s="188"/>
      <c r="J44" s="187"/>
      <c r="K44" s="187"/>
      <c r="L44" s="187"/>
      <c r="M44" s="187"/>
      <c r="N44" s="187"/>
      <c r="O44" s="187"/>
      <c r="P44" s="187"/>
      <c r="Q44" s="187"/>
    </row>
    <row r="45" spans="1:26">
      <c r="A45" s="84" t="s">
        <v>225</v>
      </c>
      <c r="B45" s="84" t="s">
        <v>226</v>
      </c>
      <c r="C45" s="22" t="s">
        <v>8</v>
      </c>
      <c r="D45" s="12">
        <f t="shared" si="22"/>
        <v>1889.9929999999999</v>
      </c>
      <c r="E45" s="13">
        <f t="shared" si="18"/>
        <v>2159.9919999999997</v>
      </c>
      <c r="F45" s="177">
        <v>2699.99</v>
      </c>
      <c r="G45" s="14">
        <f t="shared" si="23"/>
        <v>0</v>
      </c>
      <c r="H45" s="22">
        <f t="shared" ref="H45:H47" si="24">SUM(I45:Q45)</f>
        <v>0</v>
      </c>
      <c r="I45" s="188"/>
      <c r="J45" s="187"/>
      <c r="K45" s="187"/>
      <c r="L45" s="187"/>
      <c r="M45" s="187"/>
      <c r="N45" s="187"/>
      <c r="O45" s="187"/>
      <c r="P45" s="187"/>
      <c r="Q45" s="187"/>
    </row>
    <row r="46" spans="1:26">
      <c r="A46" s="84" t="s">
        <v>227</v>
      </c>
      <c r="B46" s="84" t="s">
        <v>228</v>
      </c>
      <c r="C46" s="25" t="s">
        <v>8</v>
      </c>
      <c r="D46" s="12">
        <f t="shared" si="22"/>
        <v>1154.9929999999999</v>
      </c>
      <c r="E46" s="13">
        <f t="shared" si="18"/>
        <v>1319.992</v>
      </c>
      <c r="F46" s="177">
        <v>1649.99</v>
      </c>
      <c r="G46" s="14">
        <f t="shared" si="23"/>
        <v>0</v>
      </c>
      <c r="H46" s="22">
        <f t="shared" si="24"/>
        <v>0</v>
      </c>
      <c r="I46" s="187"/>
      <c r="J46" s="187"/>
      <c r="K46" s="187"/>
      <c r="L46" s="187"/>
      <c r="M46" s="187"/>
      <c r="N46" s="187"/>
      <c r="O46" s="187"/>
      <c r="P46" s="188"/>
      <c r="Q46" s="188"/>
    </row>
    <row r="47" spans="1:26">
      <c r="A47" s="84" t="s">
        <v>229</v>
      </c>
      <c r="B47" s="84" t="s">
        <v>230</v>
      </c>
      <c r="C47" s="22" t="s">
        <v>8</v>
      </c>
      <c r="D47" s="12">
        <f t="shared" si="22"/>
        <v>1154.9929999999999</v>
      </c>
      <c r="E47" s="13">
        <f t="shared" si="18"/>
        <v>1319.992</v>
      </c>
      <c r="F47" s="177">
        <v>1649.99</v>
      </c>
      <c r="G47" s="14">
        <f t="shared" si="23"/>
        <v>0</v>
      </c>
      <c r="H47" s="22">
        <f t="shared" si="24"/>
        <v>0</v>
      </c>
      <c r="I47" s="186"/>
      <c r="J47" s="186"/>
      <c r="K47" s="186"/>
      <c r="L47" s="186"/>
      <c r="M47" s="186"/>
      <c r="N47" s="186"/>
      <c r="O47" s="186"/>
      <c r="P47" s="189"/>
      <c r="Q47" s="189"/>
    </row>
    <row r="48" spans="1:26">
      <c r="A48" s="36" t="s">
        <v>6</v>
      </c>
      <c r="B48" s="36" t="s">
        <v>35</v>
      </c>
      <c r="C48" s="36"/>
      <c r="D48" s="35"/>
      <c r="E48" s="36"/>
      <c r="F48" s="182"/>
      <c r="G48" s="36"/>
      <c r="H48" s="85"/>
      <c r="I48" s="10">
        <v>190</v>
      </c>
      <c r="J48" s="10">
        <v>195</v>
      </c>
      <c r="K48" s="10">
        <v>200</v>
      </c>
      <c r="L48" s="10">
        <v>205</v>
      </c>
      <c r="M48" s="10">
        <v>210</v>
      </c>
      <c r="N48" s="10">
        <v>215</v>
      </c>
      <c r="O48" s="10">
        <v>220</v>
      </c>
      <c r="P48" s="10">
        <v>225</v>
      </c>
      <c r="Q48" s="10">
        <v>230</v>
      </c>
      <c r="R48" s="10">
        <v>235</v>
      </c>
      <c r="S48" s="10">
        <v>240</v>
      </c>
      <c r="T48" s="10">
        <v>245</v>
      </c>
      <c r="U48" s="10">
        <v>250</v>
      </c>
      <c r="V48" s="10">
        <v>255</v>
      </c>
      <c r="W48" s="10">
        <v>260</v>
      </c>
      <c r="X48" s="10">
        <v>265</v>
      </c>
      <c r="Y48" s="10">
        <v>270</v>
      </c>
      <c r="Z48" s="10">
        <v>275</v>
      </c>
    </row>
    <row r="49" spans="1:26">
      <c r="A49" s="84" t="s">
        <v>231</v>
      </c>
      <c r="B49" s="84" t="s">
        <v>232</v>
      </c>
      <c r="C49" s="22" t="s">
        <v>233</v>
      </c>
      <c r="D49" s="12">
        <f t="shared" ref="D49" si="25">F49-(F49*0.3)</f>
        <v>699.99299999999994</v>
      </c>
      <c r="E49" s="13">
        <f t="shared" si="18"/>
        <v>799.99199999999996</v>
      </c>
      <c r="F49" s="177">
        <v>999.99</v>
      </c>
      <c r="G49" s="14">
        <f>D49*H49</f>
        <v>0</v>
      </c>
      <c r="H49" s="22">
        <f>SUM(I49:Z49)</f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1" spans="1:26">
      <c r="A51" s="201" t="s">
        <v>60</v>
      </c>
      <c r="B51" s="201"/>
    </row>
    <row r="52" spans="1:26">
      <c r="A52" s="2" t="s">
        <v>0</v>
      </c>
      <c r="B52" s="3" t="s">
        <v>1</v>
      </c>
      <c r="C52" s="3" t="s">
        <v>2</v>
      </c>
      <c r="D52" s="4"/>
      <c r="E52" s="3"/>
      <c r="F52" s="174" t="s">
        <v>3</v>
      </c>
      <c r="G52" s="3" t="s">
        <v>4</v>
      </c>
      <c r="H52" s="5" t="s">
        <v>5</v>
      </c>
    </row>
    <row r="53" spans="1:26">
      <c r="A53" s="97" t="s">
        <v>265</v>
      </c>
      <c r="B53" s="97" t="s">
        <v>266</v>
      </c>
      <c r="C53" s="23" t="s">
        <v>14</v>
      </c>
      <c r="D53" s="12">
        <f t="shared" ref="D53:D62" si="26">F53-(F53*0.3)</f>
        <v>349.99300000000005</v>
      </c>
      <c r="E53" s="13">
        <f t="shared" ref="E53:E62" si="27">F53-(F53*0.2)</f>
        <v>399.99200000000002</v>
      </c>
      <c r="F53" s="177">
        <v>499.99</v>
      </c>
      <c r="G53" s="14">
        <f>H53*D53</f>
        <v>0</v>
      </c>
      <c r="H53" s="22"/>
    </row>
    <row r="54" spans="1:26">
      <c r="A54" s="97" t="s">
        <v>36</v>
      </c>
      <c r="B54" s="97" t="s">
        <v>37</v>
      </c>
      <c r="C54" s="23" t="s">
        <v>14</v>
      </c>
      <c r="D54" s="12">
        <f t="shared" si="26"/>
        <v>734.99299999999994</v>
      </c>
      <c r="E54" s="13">
        <f t="shared" si="27"/>
        <v>839.99199999999996</v>
      </c>
      <c r="F54" s="177">
        <v>1049.99</v>
      </c>
      <c r="G54" s="14">
        <f t="shared" ref="G54:G62" si="28">H54*D54</f>
        <v>0</v>
      </c>
      <c r="H54" s="22"/>
    </row>
    <row r="55" spans="1:26">
      <c r="A55" s="97" t="s">
        <v>38</v>
      </c>
      <c r="B55" s="97" t="s">
        <v>39</v>
      </c>
      <c r="C55" s="23" t="s">
        <v>40</v>
      </c>
      <c r="D55" s="12">
        <f t="shared" si="26"/>
        <v>944.99299999999994</v>
      </c>
      <c r="E55" s="13">
        <f t="shared" si="27"/>
        <v>1079.992</v>
      </c>
      <c r="F55" s="177">
        <v>1349.99</v>
      </c>
      <c r="G55" s="14">
        <f t="shared" si="28"/>
        <v>0</v>
      </c>
      <c r="H55" s="22"/>
    </row>
    <row r="56" spans="1:26">
      <c r="A56" s="97" t="s">
        <v>41</v>
      </c>
      <c r="B56" s="97" t="s">
        <v>42</v>
      </c>
      <c r="C56" s="23" t="s">
        <v>40</v>
      </c>
      <c r="D56" s="12">
        <f t="shared" si="26"/>
        <v>629.99299999999994</v>
      </c>
      <c r="E56" s="13">
        <f t="shared" si="27"/>
        <v>719.99199999999996</v>
      </c>
      <c r="F56" s="177">
        <v>899.99</v>
      </c>
      <c r="G56" s="14">
        <f t="shared" si="28"/>
        <v>0</v>
      </c>
      <c r="H56" s="22"/>
    </row>
    <row r="57" spans="1:26">
      <c r="A57" s="97" t="s">
        <v>43</v>
      </c>
      <c r="B57" s="97" t="s">
        <v>44</v>
      </c>
      <c r="C57" s="23" t="s">
        <v>40</v>
      </c>
      <c r="D57" s="12">
        <f t="shared" si="26"/>
        <v>629.99299999999994</v>
      </c>
      <c r="E57" s="13">
        <f t="shared" si="27"/>
        <v>719.99199999999996</v>
      </c>
      <c r="F57" s="177">
        <v>899.99</v>
      </c>
      <c r="G57" s="14">
        <f t="shared" si="28"/>
        <v>0</v>
      </c>
      <c r="H57" s="22"/>
    </row>
    <row r="58" spans="1:26">
      <c r="A58" s="84" t="s">
        <v>267</v>
      </c>
      <c r="B58" s="84" t="s">
        <v>268</v>
      </c>
      <c r="C58" s="21" t="s">
        <v>8</v>
      </c>
      <c r="D58" s="12">
        <f t="shared" si="26"/>
        <v>503.99300000000005</v>
      </c>
      <c r="E58" s="13">
        <f t="shared" si="27"/>
        <v>575.99199999999996</v>
      </c>
      <c r="F58" s="177">
        <v>719.99</v>
      </c>
      <c r="G58" s="14">
        <f t="shared" si="28"/>
        <v>0</v>
      </c>
      <c r="H58" s="22"/>
    </row>
    <row r="59" spans="1:26">
      <c r="A59" s="98" t="s">
        <v>269</v>
      </c>
      <c r="B59" s="98" t="s">
        <v>270</v>
      </c>
      <c r="C59" s="23" t="s">
        <v>14</v>
      </c>
      <c r="D59" s="12">
        <f t="shared" si="26"/>
        <v>139.99299999999999</v>
      </c>
      <c r="E59" s="13">
        <f t="shared" si="27"/>
        <v>159.99200000000002</v>
      </c>
      <c r="F59" s="177">
        <v>199.99</v>
      </c>
      <c r="G59" s="14">
        <f t="shared" si="28"/>
        <v>0</v>
      </c>
      <c r="H59" s="22"/>
    </row>
    <row r="60" spans="1:26">
      <c r="A60" s="97" t="s">
        <v>45</v>
      </c>
      <c r="B60" s="97" t="s">
        <v>46</v>
      </c>
      <c r="C60" s="23" t="s">
        <v>14</v>
      </c>
      <c r="D60" s="12">
        <f t="shared" si="26"/>
        <v>839.99299999999994</v>
      </c>
      <c r="E60" s="13">
        <f t="shared" si="27"/>
        <v>959.99199999999996</v>
      </c>
      <c r="F60" s="177">
        <v>1199.99</v>
      </c>
      <c r="G60" s="14">
        <f t="shared" si="28"/>
        <v>0</v>
      </c>
      <c r="H60" s="22"/>
    </row>
    <row r="61" spans="1:26">
      <c r="A61" s="97" t="s">
        <v>47</v>
      </c>
      <c r="B61" s="97" t="s">
        <v>48</v>
      </c>
      <c r="C61" s="23" t="s">
        <v>8</v>
      </c>
      <c r="D61" s="12">
        <f t="shared" si="26"/>
        <v>629.99299999999994</v>
      </c>
      <c r="E61" s="13">
        <f t="shared" si="27"/>
        <v>719.99199999999996</v>
      </c>
      <c r="F61" s="177">
        <v>899.99</v>
      </c>
      <c r="G61" s="14">
        <f t="shared" si="28"/>
        <v>0</v>
      </c>
      <c r="H61" s="22"/>
    </row>
    <row r="62" spans="1:26">
      <c r="A62" s="84" t="s">
        <v>49</v>
      </c>
      <c r="B62" s="84" t="s">
        <v>50</v>
      </c>
      <c r="C62" s="21" t="s">
        <v>8</v>
      </c>
      <c r="D62" s="12">
        <f t="shared" si="26"/>
        <v>419.99300000000005</v>
      </c>
      <c r="E62" s="13">
        <f t="shared" si="27"/>
        <v>479.99200000000002</v>
      </c>
      <c r="F62" s="177">
        <v>599.99</v>
      </c>
      <c r="G62" s="14">
        <f t="shared" si="28"/>
        <v>0</v>
      </c>
      <c r="H62" s="22"/>
    </row>
    <row r="63" spans="1:26">
      <c r="G63" s="28"/>
    </row>
    <row r="64" spans="1:26">
      <c r="A64" s="202" t="s">
        <v>61</v>
      </c>
      <c r="B64" s="202"/>
      <c r="G64" s="28"/>
    </row>
    <row r="65" spans="1:14">
      <c r="A65" s="38" t="s">
        <v>0</v>
      </c>
      <c r="B65" s="39" t="s">
        <v>1</v>
      </c>
      <c r="C65" s="39" t="s">
        <v>2</v>
      </c>
      <c r="D65" s="4"/>
      <c r="E65" s="39"/>
      <c r="F65" s="174" t="s">
        <v>3</v>
      </c>
      <c r="G65" s="39" t="s">
        <v>4</v>
      </c>
      <c r="H65" s="38" t="s">
        <v>5</v>
      </c>
      <c r="I65" s="99" t="s">
        <v>51</v>
      </c>
      <c r="J65" s="99" t="s">
        <v>52</v>
      </c>
      <c r="K65" s="99" t="s">
        <v>53</v>
      </c>
    </row>
    <row r="66" spans="1:14">
      <c r="A66" s="15" t="s">
        <v>54</v>
      </c>
      <c r="B66" s="15" t="s">
        <v>55</v>
      </c>
      <c r="C66" s="22" t="s">
        <v>8</v>
      </c>
      <c r="D66" s="12">
        <f>F66-(F66*0.3)</f>
        <v>699.99299999999994</v>
      </c>
      <c r="E66" s="13">
        <v>879.99199999999996</v>
      </c>
      <c r="F66" s="183">
        <v>999.99</v>
      </c>
      <c r="G66" s="14">
        <f t="shared" ref="G66" si="29">H66*D66</f>
        <v>0</v>
      </c>
      <c r="H66" s="22">
        <f>SUM(I66:K66)</f>
        <v>0</v>
      </c>
      <c r="I66" s="22"/>
      <c r="J66" s="22"/>
      <c r="K66" s="22"/>
    </row>
    <row r="67" spans="1:14">
      <c r="G67" s="28"/>
    </row>
    <row r="68" spans="1:14">
      <c r="A68" s="80" t="s">
        <v>62</v>
      </c>
      <c r="B68" s="42"/>
      <c r="G68" s="28"/>
    </row>
    <row r="69" spans="1:14">
      <c r="A69" s="38" t="s">
        <v>0</v>
      </c>
      <c r="B69" s="39" t="s">
        <v>1</v>
      </c>
      <c r="C69" s="39" t="s">
        <v>2</v>
      </c>
      <c r="D69" s="4"/>
      <c r="E69" s="39"/>
      <c r="F69" s="174" t="s">
        <v>3</v>
      </c>
      <c r="G69" s="39" t="s">
        <v>4</v>
      </c>
      <c r="H69" s="38" t="s">
        <v>5</v>
      </c>
    </row>
    <row r="70" spans="1:14">
      <c r="A70" s="6" t="s">
        <v>0</v>
      </c>
      <c r="B70" s="7" t="s">
        <v>9</v>
      </c>
      <c r="C70" s="7"/>
      <c r="D70" s="35"/>
      <c r="E70" s="7"/>
      <c r="F70" s="182"/>
      <c r="G70" s="7"/>
      <c r="H70" s="40"/>
      <c r="I70" s="61">
        <v>110</v>
      </c>
      <c r="J70" s="61">
        <v>115</v>
      </c>
      <c r="K70" s="61">
        <v>120</v>
      </c>
      <c r="L70" s="61">
        <v>125</v>
      </c>
      <c r="M70" s="61">
        <v>130</v>
      </c>
      <c r="N70" s="61">
        <v>135</v>
      </c>
    </row>
    <row r="71" spans="1:14">
      <c r="A71" s="82" t="s">
        <v>271</v>
      </c>
      <c r="B71" s="82" t="s">
        <v>56</v>
      </c>
      <c r="C71" s="25" t="s">
        <v>14</v>
      </c>
      <c r="D71" s="12">
        <f>F71-(F71*0.3)</f>
        <v>209.99299999999999</v>
      </c>
      <c r="E71" s="13">
        <v>879.99199999999996</v>
      </c>
      <c r="F71" s="184">
        <v>299.99</v>
      </c>
      <c r="G71" s="14">
        <f t="shared" ref="G71:G73" si="30">H71*D71</f>
        <v>0</v>
      </c>
      <c r="H71" s="102">
        <f>SUM(I71:N71)</f>
        <v>0</v>
      </c>
      <c r="I71" s="16"/>
      <c r="J71" s="16"/>
      <c r="K71" s="16"/>
      <c r="L71" s="16"/>
      <c r="M71" s="16"/>
      <c r="N71" s="16"/>
    </row>
    <row r="72" spans="1:14">
      <c r="A72" s="6" t="s">
        <v>0</v>
      </c>
      <c r="B72" s="7" t="s">
        <v>35</v>
      </c>
      <c r="C72" s="7"/>
      <c r="D72" s="35"/>
      <c r="E72" s="7"/>
      <c r="F72" s="182"/>
      <c r="G72" s="100"/>
      <c r="H72" s="101"/>
      <c r="I72" s="61" t="s">
        <v>22</v>
      </c>
      <c r="J72" s="61" t="s">
        <v>57</v>
      </c>
      <c r="K72" s="61" t="s">
        <v>23</v>
      </c>
      <c r="L72" s="61" t="s">
        <v>58</v>
      </c>
      <c r="M72" s="61">
        <v>100</v>
      </c>
      <c r="N72" s="61">
        <v>105</v>
      </c>
    </row>
    <row r="73" spans="1:14">
      <c r="A73" s="60" t="s">
        <v>272</v>
      </c>
      <c r="B73" s="60" t="s">
        <v>59</v>
      </c>
      <c r="C73" s="22" t="s">
        <v>14</v>
      </c>
      <c r="D73" s="12">
        <f>F73-(F73*0.3)</f>
        <v>139.99299999999999</v>
      </c>
      <c r="E73" s="13">
        <v>879.99199999999996</v>
      </c>
      <c r="F73" s="184">
        <v>199.99</v>
      </c>
      <c r="G73" s="14">
        <f t="shared" si="30"/>
        <v>0</v>
      </c>
      <c r="H73" s="102">
        <f>SUM(I73:N73)</f>
        <v>0</v>
      </c>
      <c r="I73" s="16"/>
      <c r="J73" s="16"/>
      <c r="K73" s="16"/>
      <c r="L73" s="16"/>
      <c r="M73" s="16"/>
      <c r="N73" s="16"/>
    </row>
    <row r="75" spans="1:14" customFormat="1">
      <c r="A75" s="203" t="s">
        <v>78</v>
      </c>
      <c r="B75" s="203"/>
      <c r="C75" s="59"/>
      <c r="D75" s="59"/>
      <c r="E75" s="59"/>
      <c r="F75" s="185"/>
      <c r="G75" s="59"/>
      <c r="H75" s="59"/>
    </row>
    <row r="76" spans="1:14" customFormat="1">
      <c r="A76" s="38" t="s">
        <v>0</v>
      </c>
      <c r="B76" s="39" t="s">
        <v>1</v>
      </c>
      <c r="C76" s="39" t="s">
        <v>2</v>
      </c>
      <c r="D76" s="4"/>
      <c r="E76" s="39"/>
      <c r="F76" s="174" t="s">
        <v>3</v>
      </c>
      <c r="G76" s="39" t="s">
        <v>4</v>
      </c>
      <c r="H76" s="38" t="s">
        <v>5</v>
      </c>
      <c r="I76" s="61" t="s">
        <v>51</v>
      </c>
      <c r="J76" s="61" t="s">
        <v>79</v>
      </c>
      <c r="K76" s="61" t="s">
        <v>80</v>
      </c>
      <c r="L76" s="61" t="s">
        <v>81</v>
      </c>
      <c r="M76" s="61" t="s">
        <v>82</v>
      </c>
    </row>
    <row r="77" spans="1:14" customFormat="1">
      <c r="A77" s="98" t="s">
        <v>276</v>
      </c>
      <c r="B77" s="98" t="s">
        <v>277</v>
      </c>
      <c r="C77" s="23" t="s">
        <v>278</v>
      </c>
      <c r="D77" s="12">
        <f t="shared" ref="D77:D79" si="31">F77-(F77*0.3)</f>
        <v>454.99300000000005</v>
      </c>
      <c r="E77" s="13">
        <v>879.99199999999996</v>
      </c>
      <c r="F77" s="177">
        <v>649.99</v>
      </c>
      <c r="G77" s="14">
        <f t="shared" ref="G77:G79" si="32">H77*D77</f>
        <v>0</v>
      </c>
      <c r="H77" s="103">
        <f>SUM(I77:M77)</f>
        <v>0</v>
      </c>
      <c r="I77" s="189"/>
      <c r="J77" s="186"/>
      <c r="K77" s="186"/>
      <c r="L77" s="186"/>
      <c r="M77" s="186"/>
    </row>
    <row r="78" spans="1:14" customFormat="1">
      <c r="A78" s="98" t="s">
        <v>83</v>
      </c>
      <c r="B78" s="98" t="s">
        <v>273</v>
      </c>
      <c r="C78" s="23" t="s">
        <v>14</v>
      </c>
      <c r="D78" s="12">
        <f t="shared" si="31"/>
        <v>349.99300000000005</v>
      </c>
      <c r="E78" s="13">
        <v>879.99199999999996</v>
      </c>
      <c r="F78" s="177">
        <v>499.99</v>
      </c>
      <c r="G78" s="14">
        <f t="shared" si="32"/>
        <v>0</v>
      </c>
      <c r="H78" s="103">
        <f t="shared" ref="H78:H79" si="33">SUM(I78:M78)</f>
        <v>0</v>
      </c>
      <c r="I78" s="189"/>
      <c r="J78" s="186"/>
      <c r="K78" s="186"/>
      <c r="L78" s="186"/>
      <c r="M78" s="186"/>
    </row>
    <row r="79" spans="1:14" customFormat="1">
      <c r="A79" s="98" t="s">
        <v>274</v>
      </c>
      <c r="B79" s="98" t="s">
        <v>275</v>
      </c>
      <c r="C79" s="21" t="s">
        <v>25</v>
      </c>
      <c r="D79" s="12">
        <f t="shared" si="31"/>
        <v>244.99299999999999</v>
      </c>
      <c r="E79" s="13">
        <v>879.99199999999996</v>
      </c>
      <c r="F79" s="177">
        <v>349.99</v>
      </c>
      <c r="G79" s="14">
        <f t="shared" si="32"/>
        <v>0</v>
      </c>
      <c r="H79" s="103">
        <f t="shared" si="33"/>
        <v>0</v>
      </c>
      <c r="I79" s="186"/>
      <c r="J79" s="186"/>
      <c r="K79" s="186"/>
      <c r="L79" s="186"/>
      <c r="M79" s="186"/>
    </row>
    <row r="81" spans="1:12">
      <c r="A81" s="80" t="s">
        <v>64</v>
      </c>
      <c r="B81" s="43"/>
    </row>
    <row r="82" spans="1:12">
      <c r="A82" s="38" t="s">
        <v>0</v>
      </c>
      <c r="B82" s="39" t="s">
        <v>1</v>
      </c>
      <c r="C82" s="39" t="s">
        <v>2</v>
      </c>
      <c r="D82" s="4"/>
      <c r="E82" s="39"/>
      <c r="F82" s="174" t="s">
        <v>3</v>
      </c>
      <c r="G82" s="39" t="s">
        <v>4</v>
      </c>
      <c r="H82" s="38" t="s">
        <v>5</v>
      </c>
    </row>
    <row r="83" spans="1:12">
      <c r="A83" s="172" t="s">
        <v>66</v>
      </c>
      <c r="B83" s="172" t="s">
        <v>67</v>
      </c>
      <c r="C83" s="7"/>
      <c r="D83" s="12">
        <f>F83-(F83*0.3)</f>
        <v>307.99300000000005</v>
      </c>
      <c r="E83" s="13">
        <v>351.99200000000002</v>
      </c>
      <c r="F83" s="45">
        <v>439.99</v>
      </c>
      <c r="G83" s="14">
        <f t="shared" ref="G83:G84" si="34">D83*H83</f>
        <v>0</v>
      </c>
      <c r="H83" s="16"/>
    </row>
    <row r="84" spans="1:12">
      <c r="A84" s="172" t="s">
        <v>68</v>
      </c>
      <c r="B84" s="172" t="s">
        <v>69</v>
      </c>
      <c r="C84" s="7"/>
      <c r="D84" s="12">
        <f>F84-(F84*0.3)</f>
        <v>699.99299999999994</v>
      </c>
      <c r="E84" s="13">
        <v>799.99199999999996</v>
      </c>
      <c r="F84" s="45">
        <v>999.99</v>
      </c>
      <c r="G84" s="14">
        <f t="shared" si="34"/>
        <v>0</v>
      </c>
      <c r="H84" s="16"/>
    </row>
    <row r="86" spans="1:12">
      <c r="A86" s="80" t="s">
        <v>305</v>
      </c>
      <c r="B86" s="43"/>
    </row>
    <row r="87" spans="1:12" ht="21">
      <c r="A87" s="193" t="s">
        <v>0</v>
      </c>
      <c r="B87" s="194" t="s">
        <v>1</v>
      </c>
      <c r="C87" s="194" t="s">
        <v>2</v>
      </c>
      <c r="D87" s="195"/>
      <c r="E87" s="194"/>
      <c r="F87" s="196" t="s">
        <v>3</v>
      </c>
      <c r="G87" s="194" t="s">
        <v>4</v>
      </c>
      <c r="H87" s="193" t="s">
        <v>5</v>
      </c>
      <c r="I87" s="190" t="s">
        <v>79</v>
      </c>
      <c r="J87" s="191" t="s">
        <v>80</v>
      </c>
      <c r="K87" s="192" t="s">
        <v>81</v>
      </c>
      <c r="L87" s="192" t="s">
        <v>82</v>
      </c>
    </row>
    <row r="88" spans="1:12">
      <c r="A88" s="60" t="s">
        <v>306</v>
      </c>
      <c r="B88" s="60" t="s">
        <v>307</v>
      </c>
      <c r="C88" s="22" t="s">
        <v>8</v>
      </c>
      <c r="D88" s="12">
        <f>F88-(F88*0.3)</f>
        <v>433.99300000000005</v>
      </c>
      <c r="E88" s="13">
        <v>799.99199999999996</v>
      </c>
      <c r="F88" s="197">
        <v>619.99</v>
      </c>
      <c r="G88" s="14">
        <f t="shared" ref="G88:G93" si="35">D88*H88</f>
        <v>0</v>
      </c>
      <c r="H88" s="16">
        <f>SUM(I88:L88)</f>
        <v>0</v>
      </c>
      <c r="I88" s="16"/>
      <c r="J88" s="16"/>
      <c r="K88" s="16"/>
      <c r="L88" s="16"/>
    </row>
    <row r="89" spans="1:12">
      <c r="A89" s="60" t="s">
        <v>308</v>
      </c>
      <c r="B89" s="60" t="s">
        <v>309</v>
      </c>
      <c r="C89" s="22" t="s">
        <v>8</v>
      </c>
      <c r="D89" s="12">
        <f>F89-(F89*0.3)</f>
        <v>153.99299999999999</v>
      </c>
      <c r="E89" s="13">
        <v>799.99199999999996</v>
      </c>
      <c r="F89" s="197">
        <v>219.99</v>
      </c>
      <c r="G89" s="14">
        <f t="shared" si="35"/>
        <v>0</v>
      </c>
      <c r="H89" s="198">
        <f t="shared" ref="H89:H93" si="36">SUM(I89:L89)</f>
        <v>0</v>
      </c>
      <c r="I89" s="16"/>
      <c r="J89" s="16"/>
      <c r="K89" s="16"/>
      <c r="L89" s="16"/>
    </row>
    <row r="90" spans="1:12">
      <c r="A90" s="60" t="s">
        <v>310</v>
      </c>
      <c r="B90" s="60" t="s">
        <v>311</v>
      </c>
      <c r="C90" s="22" t="s">
        <v>8</v>
      </c>
      <c r="D90" s="12">
        <f t="shared" ref="D90:D93" si="37">F90-(F90*0.3)</f>
        <v>132.99299999999999</v>
      </c>
      <c r="E90" s="13">
        <v>799.99199999999996</v>
      </c>
      <c r="F90" s="197">
        <v>189.99</v>
      </c>
      <c r="G90" s="14">
        <f t="shared" si="35"/>
        <v>0</v>
      </c>
      <c r="H90" s="198">
        <f t="shared" si="36"/>
        <v>0</v>
      </c>
      <c r="I90" s="16"/>
      <c r="J90" s="16"/>
      <c r="K90" s="16"/>
      <c r="L90" s="16"/>
    </row>
    <row r="91" spans="1:12">
      <c r="A91" s="60" t="s">
        <v>312</v>
      </c>
      <c r="B91" s="60" t="s">
        <v>313</v>
      </c>
      <c r="C91" s="22" t="s">
        <v>8</v>
      </c>
      <c r="D91" s="12">
        <f t="shared" si="37"/>
        <v>90.993000000000009</v>
      </c>
      <c r="E91" s="13">
        <v>799.99199999999996</v>
      </c>
      <c r="F91" s="197">
        <v>129.99</v>
      </c>
      <c r="G91" s="14">
        <f t="shared" si="35"/>
        <v>0</v>
      </c>
      <c r="H91" s="198">
        <f t="shared" si="36"/>
        <v>0</v>
      </c>
      <c r="I91" s="16"/>
      <c r="J91" s="16"/>
      <c r="K91" s="16"/>
      <c r="L91" s="16"/>
    </row>
    <row r="92" spans="1:12">
      <c r="A92" s="60" t="s">
        <v>314</v>
      </c>
      <c r="B92" s="60" t="s">
        <v>315</v>
      </c>
      <c r="C92" s="22" t="s">
        <v>8</v>
      </c>
      <c r="D92" s="12">
        <f t="shared" si="37"/>
        <v>90.993000000000009</v>
      </c>
      <c r="E92" s="13">
        <v>799.99199999999996</v>
      </c>
      <c r="F92" s="197">
        <v>129.99</v>
      </c>
      <c r="G92" s="14">
        <f t="shared" si="35"/>
        <v>0</v>
      </c>
      <c r="H92" s="198">
        <f t="shared" si="36"/>
        <v>0</v>
      </c>
      <c r="I92" s="16"/>
      <c r="J92" s="16"/>
      <c r="K92" s="16"/>
      <c r="L92" s="16"/>
    </row>
    <row r="93" spans="1:12">
      <c r="A93" s="60" t="s">
        <v>316</v>
      </c>
      <c r="B93" s="60" t="s">
        <v>317</v>
      </c>
      <c r="C93" s="22" t="s">
        <v>318</v>
      </c>
      <c r="D93" s="12">
        <f t="shared" si="37"/>
        <v>349.99300000000005</v>
      </c>
      <c r="E93" s="13">
        <v>799.99199999999996</v>
      </c>
      <c r="F93" s="197">
        <v>499.99</v>
      </c>
      <c r="G93" s="14">
        <f t="shared" si="35"/>
        <v>0</v>
      </c>
      <c r="H93" s="198">
        <f t="shared" si="36"/>
        <v>0</v>
      </c>
      <c r="I93" s="16"/>
      <c r="J93" s="16"/>
      <c r="K93" s="16"/>
      <c r="L93" s="16"/>
    </row>
  </sheetData>
  <mergeCells count="3">
    <mergeCell ref="A51:B51"/>
    <mergeCell ref="A64:B64"/>
    <mergeCell ref="A75:B75"/>
  </mergeCells>
  <conditionalFormatting sqref="G69:H70">
    <cfRule type="cellIs" dxfId="16" priority="26" stopIfTrue="1" operator="equal">
      <formula>0</formula>
    </cfRule>
  </conditionalFormatting>
  <conditionalFormatting sqref="G82:H82">
    <cfRule type="cellIs" dxfId="15" priority="23" stopIfTrue="1" operator="equal">
      <formula>0</formula>
    </cfRule>
  </conditionalFormatting>
  <conditionalFormatting sqref="G87:H87">
    <cfRule type="cellIs" dxfId="14" priority="2" stopIfTrue="1" operator="equal">
      <formula>0</formula>
    </cfRule>
  </conditionalFormatting>
  <conditionalFormatting sqref="G65:K65">
    <cfRule type="cellIs" dxfId="13" priority="6" stopIfTrue="1" operator="equal">
      <formula>0</formula>
    </cfRule>
  </conditionalFormatting>
  <conditionalFormatting sqref="G76:M76">
    <cfRule type="cellIs" dxfId="12" priority="3" stopIfTrue="1" operator="equal">
      <formula>0</formula>
    </cfRule>
  </conditionalFormatting>
  <conditionalFormatting sqref="G72:N72">
    <cfRule type="cellIs" dxfId="11" priority="4" stopIfTrue="1" operator="equal">
      <formula>0</formula>
    </cfRule>
  </conditionalFormatting>
  <conditionalFormatting sqref="G38:Q38">
    <cfRule type="cellIs" dxfId="10" priority="9" stopIfTrue="1" operator="equal">
      <formula>0</formula>
    </cfRule>
  </conditionalFormatting>
  <conditionalFormatting sqref="G43:Q43">
    <cfRule type="cellIs" dxfId="9" priority="8" stopIfTrue="1" operator="equal">
      <formula>0</formula>
    </cfRule>
  </conditionalFormatting>
  <conditionalFormatting sqref="G48:Z48">
    <cfRule type="cellIs" dxfId="8" priority="7" stopIfTrue="1" operator="equal">
      <formula>0</formula>
    </cfRule>
  </conditionalFormatting>
  <conditionalFormatting sqref="I8:J8">
    <cfRule type="cellIs" dxfId="7" priority="13" stopIfTrue="1" operator="equal">
      <formula>0</formula>
    </cfRule>
  </conditionalFormatting>
  <conditionalFormatting sqref="I87:L87">
    <cfRule type="cellIs" dxfId="6" priority="1" stopIfTrue="1" operator="equal">
      <formula>0</formula>
    </cfRule>
  </conditionalFormatting>
  <conditionalFormatting sqref="I70:N70">
    <cfRule type="cellIs" dxfId="5" priority="5" stopIfTrue="1" operator="equal">
      <formula>0</formula>
    </cfRule>
  </conditionalFormatting>
  <conditionalFormatting sqref="I10:O10">
    <cfRule type="cellIs" dxfId="4" priority="12" stopIfTrue="1" operator="equal">
      <formula>0</formula>
    </cfRule>
  </conditionalFormatting>
  <conditionalFormatting sqref="I3:R3">
    <cfRule type="cellIs" dxfId="3" priority="14" stopIfTrue="1" operator="equal">
      <formula>0</formula>
    </cfRule>
  </conditionalFormatting>
  <conditionalFormatting sqref="I14:X14">
    <cfRule type="cellIs" dxfId="2" priority="11" stopIfTrue="1" operator="equal">
      <formula>0</formula>
    </cfRule>
  </conditionalFormatting>
  <conditionalFormatting sqref="I19:X19">
    <cfRule type="cellIs" dxfId="1" priority="10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76D4F-E7EC-CC42-B9BD-9AEB3630EE8C}">
  <sheetPr>
    <pageSetUpPr fitToPage="1"/>
  </sheetPr>
  <dimension ref="A1:Y59"/>
  <sheetViews>
    <sheetView topLeftCell="A3" zoomScale="107" zoomScaleNormal="60" zoomScalePageLayoutView="82" workbookViewId="0">
      <selection activeCell="E31" sqref="E31"/>
    </sheetView>
  </sheetViews>
  <sheetFormatPr baseColWidth="10" defaultColWidth="8.83203125" defaultRowHeight="15"/>
  <cols>
    <col min="1" max="1" width="12.33203125" style="104" customWidth="1"/>
    <col min="2" max="2" width="4.5" style="104" customWidth="1"/>
    <col min="3" max="3" width="16.6640625" style="111" customWidth="1"/>
    <col min="4" max="4" width="10.5" style="109" customWidth="1"/>
    <col min="5" max="5" width="36.33203125" style="110" customWidth="1"/>
    <col min="6" max="6" width="9.1640625" style="104" bestFit="1" customWidth="1"/>
    <col min="7" max="7" width="15.5" style="109" customWidth="1"/>
    <col min="8" max="8" width="6" style="108" customWidth="1"/>
    <col min="9" max="9" width="6.6640625" style="104" customWidth="1"/>
    <col min="10" max="10" width="5.5" style="104" customWidth="1"/>
    <col min="11" max="11" width="7.33203125" style="104" bestFit="1" customWidth="1"/>
    <col min="12" max="12" width="13.5" style="104" customWidth="1"/>
    <col min="13" max="14" width="6" style="107" customWidth="1"/>
    <col min="15" max="18" width="8.83203125" style="104"/>
    <col min="19" max="19" width="24.6640625" style="104" customWidth="1"/>
    <col min="20" max="20" width="35.5" style="104" customWidth="1"/>
    <col min="21" max="21" width="10.83203125" style="106" customWidth="1"/>
    <col min="22" max="22" width="19.33203125" style="106" customWidth="1"/>
    <col min="23" max="23" width="34" style="105" customWidth="1"/>
    <col min="24" max="24" width="62.83203125" style="105" hidden="1" customWidth="1"/>
    <col min="25" max="25" width="34" style="105" hidden="1" customWidth="1"/>
    <col min="26" max="16384" width="8.83203125" style="104"/>
  </cols>
  <sheetData>
    <row r="1" spans="1:25" ht="21">
      <c r="A1" s="171" t="s">
        <v>303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0"/>
      <c r="Y1" s="170"/>
    </row>
    <row r="2" spans="1:25" ht="29.25" customHeight="1">
      <c r="A2" s="169">
        <f ca="1">TODAY()</f>
        <v>45359</v>
      </c>
      <c r="B2" s="168"/>
      <c r="D2" s="167"/>
    </row>
    <row r="3" spans="1:25" ht="99" customHeight="1">
      <c r="A3" s="163" t="s">
        <v>84</v>
      </c>
      <c r="B3" s="163" t="s">
        <v>85</v>
      </c>
      <c r="C3" s="163" t="s">
        <v>86</v>
      </c>
      <c r="D3" s="163" t="s">
        <v>87</v>
      </c>
      <c r="E3" s="163" t="s">
        <v>88</v>
      </c>
      <c r="F3" s="163" t="s">
        <v>89</v>
      </c>
      <c r="G3" s="163" t="s">
        <v>90</v>
      </c>
      <c r="H3" s="163" t="s">
        <v>91</v>
      </c>
      <c r="I3" s="165" t="s">
        <v>92</v>
      </c>
      <c r="J3" s="166" t="s">
        <v>93</v>
      </c>
      <c r="K3" s="165" t="s">
        <v>94</v>
      </c>
      <c r="L3" s="164" t="s">
        <v>95</v>
      </c>
      <c r="M3" s="164" t="s">
        <v>96</v>
      </c>
      <c r="N3" s="164" t="s">
        <v>97</v>
      </c>
      <c r="O3" s="163" t="s">
        <v>98</v>
      </c>
      <c r="P3" s="163" t="s">
        <v>99</v>
      </c>
      <c r="Q3" s="163" t="s">
        <v>100</v>
      </c>
      <c r="R3" s="163" t="s">
        <v>101</v>
      </c>
      <c r="S3" s="163" t="s">
        <v>102</v>
      </c>
      <c r="T3" s="163" t="s">
        <v>103</v>
      </c>
      <c r="U3" s="163" t="s">
        <v>302</v>
      </c>
      <c r="V3" s="163" t="s">
        <v>104</v>
      </c>
      <c r="W3" s="163" t="s">
        <v>105</v>
      </c>
      <c r="X3" s="163" t="s">
        <v>106</v>
      </c>
      <c r="Y3" s="163" t="s">
        <v>107</v>
      </c>
    </row>
    <row r="4" spans="1:25" ht="21" thickBot="1">
      <c r="B4" s="158"/>
      <c r="C4" s="158"/>
      <c r="D4" s="158"/>
      <c r="E4" s="162"/>
      <c r="F4" s="158"/>
      <c r="G4" s="161"/>
      <c r="H4" s="160"/>
      <c r="I4" s="159"/>
      <c r="J4" s="159"/>
      <c r="K4" s="159"/>
      <c r="L4" s="159"/>
      <c r="M4" s="158"/>
      <c r="N4" s="158"/>
      <c r="O4" s="157"/>
      <c r="P4" s="157"/>
      <c r="Q4" s="157"/>
      <c r="R4" s="157"/>
      <c r="S4" s="157"/>
      <c r="T4" s="157"/>
    </row>
    <row r="5" spans="1:25" s="153" customFormat="1" ht="29.5" customHeight="1">
      <c r="A5" s="204" t="s">
        <v>108</v>
      </c>
      <c r="B5" s="155" t="s">
        <v>109</v>
      </c>
      <c r="C5" s="156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56"/>
      <c r="O5" s="155"/>
      <c r="P5" s="155"/>
      <c r="Q5" s="155"/>
      <c r="R5" s="155"/>
      <c r="S5" s="155"/>
      <c r="T5" s="155"/>
      <c r="U5" s="155"/>
      <c r="V5" s="154"/>
      <c r="W5" s="143"/>
      <c r="X5" s="143"/>
      <c r="Y5" s="143"/>
    </row>
    <row r="6" spans="1:25" ht="16">
      <c r="A6" s="205"/>
      <c r="B6" s="64" t="s">
        <v>110</v>
      </c>
      <c r="C6" s="65" t="s">
        <v>294</v>
      </c>
      <c r="D6" s="65">
        <v>825695</v>
      </c>
      <c r="E6" s="66" t="s">
        <v>111</v>
      </c>
      <c r="F6" s="64">
        <v>1510</v>
      </c>
      <c r="G6" s="67" t="s">
        <v>112</v>
      </c>
      <c r="H6" s="124">
        <v>218</v>
      </c>
      <c r="I6" s="122">
        <v>79.5</v>
      </c>
      <c r="J6" s="122">
        <v>65.5</v>
      </c>
      <c r="K6" s="122">
        <v>90</v>
      </c>
      <c r="L6" s="122" t="s">
        <v>113</v>
      </c>
      <c r="M6" s="140">
        <v>52.85</v>
      </c>
      <c r="N6" s="122" t="s">
        <v>114</v>
      </c>
      <c r="O6" s="122">
        <v>931</v>
      </c>
      <c r="P6" s="122" t="s">
        <v>115</v>
      </c>
      <c r="Q6" s="122" t="s">
        <v>116</v>
      </c>
      <c r="R6" s="135" t="s">
        <v>117</v>
      </c>
      <c r="S6" s="122" t="s">
        <v>118</v>
      </c>
      <c r="T6" s="122" t="s">
        <v>119</v>
      </c>
      <c r="U6" s="137" t="s">
        <v>298</v>
      </c>
      <c r="V6" s="137" t="s">
        <v>120</v>
      </c>
      <c r="W6" s="120" t="s">
        <v>121</v>
      </c>
      <c r="X6" s="120"/>
      <c r="Y6" s="120"/>
    </row>
    <row r="7" spans="1:25" ht="16">
      <c r="A7" s="205"/>
      <c r="B7" s="64" t="s">
        <v>110</v>
      </c>
      <c r="C7" s="65" t="s">
        <v>294</v>
      </c>
      <c r="D7" s="65">
        <v>825695</v>
      </c>
      <c r="E7" s="66" t="s">
        <v>111</v>
      </c>
      <c r="F7" s="64">
        <v>1210</v>
      </c>
      <c r="G7" s="67" t="s">
        <v>112</v>
      </c>
      <c r="H7" s="124">
        <v>212</v>
      </c>
      <c r="I7" s="122">
        <v>78.2</v>
      </c>
      <c r="J7" s="122">
        <v>65.5</v>
      </c>
      <c r="K7" s="122">
        <v>89.2</v>
      </c>
      <c r="L7" s="122" t="s">
        <v>122</v>
      </c>
      <c r="M7" s="123">
        <v>50.5</v>
      </c>
      <c r="N7" s="123" t="s">
        <v>114</v>
      </c>
      <c r="O7" s="122">
        <v>905</v>
      </c>
      <c r="P7" s="122" t="s">
        <v>123</v>
      </c>
      <c r="Q7" s="122" t="s">
        <v>124</v>
      </c>
      <c r="R7" s="135" t="s">
        <v>117</v>
      </c>
      <c r="S7" s="122" t="s">
        <v>125</v>
      </c>
      <c r="T7" s="122" t="s">
        <v>119</v>
      </c>
      <c r="U7" s="137" t="s">
        <v>298</v>
      </c>
      <c r="V7" s="137" t="s">
        <v>120</v>
      </c>
      <c r="W7" s="120" t="s">
        <v>126</v>
      </c>
      <c r="X7" s="120"/>
      <c r="Y7" s="120"/>
    </row>
    <row r="8" spans="1:25" ht="29.5" customHeight="1">
      <c r="A8" s="205"/>
      <c r="B8" s="133" t="s">
        <v>127</v>
      </c>
      <c r="C8" s="132"/>
      <c r="D8" s="131"/>
      <c r="E8" s="131"/>
      <c r="F8" s="131"/>
      <c r="G8" s="131"/>
      <c r="H8" s="131"/>
      <c r="I8" s="131"/>
      <c r="J8" s="131"/>
      <c r="K8" s="131"/>
      <c r="L8" s="131"/>
      <c r="M8" s="132"/>
      <c r="N8" s="132"/>
      <c r="O8" s="131"/>
      <c r="P8" s="131"/>
      <c r="Q8" s="131"/>
      <c r="R8" s="131"/>
      <c r="S8" s="131"/>
      <c r="T8" s="131"/>
      <c r="U8" s="131"/>
      <c r="V8" s="131"/>
      <c r="W8" s="151"/>
      <c r="X8" s="151"/>
      <c r="Y8" s="151"/>
    </row>
    <row r="9" spans="1:25" ht="16">
      <c r="A9" s="205"/>
      <c r="B9" s="64" t="s">
        <v>128</v>
      </c>
      <c r="C9" s="65" t="s">
        <v>301</v>
      </c>
      <c r="D9" s="65">
        <v>825696</v>
      </c>
      <c r="E9" s="66" t="s">
        <v>129</v>
      </c>
      <c r="F9" s="64">
        <v>1133</v>
      </c>
      <c r="G9" s="67" t="s">
        <v>112</v>
      </c>
      <c r="H9" s="124">
        <v>212</v>
      </c>
      <c r="I9" s="122">
        <v>81.5</v>
      </c>
      <c r="J9" s="122">
        <v>65.5</v>
      </c>
      <c r="K9" s="122">
        <v>91.6</v>
      </c>
      <c r="L9" s="122" t="s">
        <v>130</v>
      </c>
      <c r="M9" s="123">
        <v>44.92</v>
      </c>
      <c r="N9" s="123" t="s">
        <v>131</v>
      </c>
      <c r="O9" s="122">
        <v>905</v>
      </c>
      <c r="P9" s="122" t="s">
        <v>132</v>
      </c>
      <c r="Q9" s="122" t="s">
        <v>123</v>
      </c>
      <c r="R9" s="135" t="s">
        <v>117</v>
      </c>
      <c r="S9" s="122" t="s">
        <v>118</v>
      </c>
      <c r="T9" s="122" t="s">
        <v>119</v>
      </c>
      <c r="U9" s="137" t="s">
        <v>298</v>
      </c>
      <c r="V9" s="137" t="s">
        <v>120</v>
      </c>
      <c r="W9" s="120" t="s">
        <v>133</v>
      </c>
      <c r="X9" s="120"/>
      <c r="Y9" s="120"/>
    </row>
    <row r="10" spans="1:25" ht="16">
      <c r="A10" s="205"/>
      <c r="B10" s="64" t="s">
        <v>128</v>
      </c>
      <c r="C10" s="65" t="s">
        <v>301</v>
      </c>
      <c r="D10" s="65">
        <v>825696</v>
      </c>
      <c r="E10" s="66" t="s">
        <v>129</v>
      </c>
      <c r="F10" s="64">
        <v>1137</v>
      </c>
      <c r="G10" s="67" t="s">
        <v>112</v>
      </c>
      <c r="H10" s="124">
        <v>205</v>
      </c>
      <c r="I10" s="122">
        <v>81.8</v>
      </c>
      <c r="J10" s="122">
        <v>65.5</v>
      </c>
      <c r="K10" s="122">
        <v>94.1</v>
      </c>
      <c r="L10" s="122" t="s">
        <v>134</v>
      </c>
      <c r="M10" s="123">
        <v>40.4</v>
      </c>
      <c r="N10" s="123" t="s">
        <v>135</v>
      </c>
      <c r="O10" s="122">
        <v>895</v>
      </c>
      <c r="P10" s="122" t="s">
        <v>123</v>
      </c>
      <c r="Q10" s="122" t="s">
        <v>136</v>
      </c>
      <c r="R10" s="135" t="s">
        <v>117</v>
      </c>
      <c r="S10" s="122" t="s">
        <v>125</v>
      </c>
      <c r="T10" s="122" t="s">
        <v>119</v>
      </c>
      <c r="U10" s="137" t="s">
        <v>298</v>
      </c>
      <c r="V10" s="137" t="s">
        <v>120</v>
      </c>
      <c r="W10" s="120" t="s">
        <v>137</v>
      </c>
      <c r="X10" s="120"/>
      <c r="Y10" s="120"/>
    </row>
    <row r="11" spans="1:25" ht="29.5" customHeight="1">
      <c r="A11" s="205"/>
      <c r="B11" s="131" t="s">
        <v>138</v>
      </c>
      <c r="C11" s="132"/>
      <c r="D11" s="131"/>
      <c r="E11" s="131"/>
      <c r="F11" s="131"/>
      <c r="G11" s="131"/>
      <c r="H11" s="131"/>
      <c r="I11" s="131"/>
      <c r="J11" s="131"/>
      <c r="K11" s="131"/>
      <c r="L11" s="131"/>
      <c r="M11" s="132"/>
      <c r="N11" s="132"/>
      <c r="O11" s="131"/>
      <c r="P11" s="131"/>
      <c r="Q11" s="131"/>
      <c r="R11" s="131"/>
      <c r="S11" s="131"/>
      <c r="T11" s="131"/>
      <c r="U11" s="131"/>
      <c r="V11" s="152"/>
      <c r="W11" s="151"/>
      <c r="X11" s="151"/>
      <c r="Y11" s="151"/>
    </row>
    <row r="12" spans="1:25" ht="16">
      <c r="A12" s="205"/>
      <c r="B12" s="64" t="s">
        <v>139</v>
      </c>
      <c r="C12" s="122" t="s">
        <v>300</v>
      </c>
      <c r="D12" s="65">
        <v>825697</v>
      </c>
      <c r="E12" s="75" t="s">
        <v>140</v>
      </c>
      <c r="F12" s="76">
        <v>1918</v>
      </c>
      <c r="G12" s="77" t="s">
        <v>112</v>
      </c>
      <c r="H12" s="129">
        <v>193</v>
      </c>
      <c r="I12" s="122">
        <v>85</v>
      </c>
      <c r="J12" s="122">
        <v>65.5</v>
      </c>
      <c r="K12" s="122">
        <v>100.5</v>
      </c>
      <c r="L12" s="122" t="s">
        <v>141</v>
      </c>
      <c r="M12" s="122">
        <v>30.82</v>
      </c>
      <c r="N12" s="122" t="s">
        <v>142</v>
      </c>
      <c r="O12" s="122"/>
      <c r="P12" s="122" t="s">
        <v>143</v>
      </c>
      <c r="Q12" s="122" t="s">
        <v>144</v>
      </c>
      <c r="R12" s="135" t="s">
        <v>117</v>
      </c>
      <c r="S12" s="122" t="s">
        <v>125</v>
      </c>
      <c r="T12" s="122" t="s">
        <v>119</v>
      </c>
      <c r="U12" s="137" t="s">
        <v>298</v>
      </c>
      <c r="V12" s="137" t="s">
        <v>145</v>
      </c>
      <c r="W12" s="120" t="s">
        <v>146</v>
      </c>
      <c r="X12" s="120"/>
      <c r="Y12" s="120"/>
    </row>
    <row r="13" spans="1:25" ht="16">
      <c r="A13" s="205"/>
      <c r="B13" s="64" t="s">
        <v>139</v>
      </c>
      <c r="C13" s="122" t="s">
        <v>300</v>
      </c>
      <c r="D13" s="65">
        <v>825697</v>
      </c>
      <c r="E13" s="75" t="s">
        <v>140</v>
      </c>
      <c r="F13" s="76">
        <v>1918</v>
      </c>
      <c r="G13" s="77" t="s">
        <v>112</v>
      </c>
      <c r="H13" s="129">
        <v>188</v>
      </c>
      <c r="I13" s="122">
        <v>82</v>
      </c>
      <c r="J13" s="122">
        <v>65.5</v>
      </c>
      <c r="K13" s="122">
        <v>99.5</v>
      </c>
      <c r="L13" s="122" t="s">
        <v>147</v>
      </c>
      <c r="M13" s="123">
        <v>30.71</v>
      </c>
      <c r="N13" s="123" t="s">
        <v>142</v>
      </c>
      <c r="O13" s="122"/>
      <c r="P13" s="122" t="s">
        <v>148</v>
      </c>
      <c r="Q13" s="122" t="s">
        <v>149</v>
      </c>
      <c r="R13" s="135" t="s">
        <v>117</v>
      </c>
      <c r="S13" s="122" t="s">
        <v>125</v>
      </c>
      <c r="T13" s="122" t="s">
        <v>119</v>
      </c>
      <c r="U13" s="137" t="s">
        <v>298</v>
      </c>
      <c r="V13" s="137" t="s">
        <v>145</v>
      </c>
      <c r="W13" s="120" t="s">
        <v>150</v>
      </c>
      <c r="X13" s="120"/>
      <c r="Y13" s="120"/>
    </row>
    <row r="14" spans="1:25" ht="29.5" customHeight="1">
      <c r="A14" s="205"/>
      <c r="B14" s="131" t="s">
        <v>151</v>
      </c>
      <c r="C14" s="132"/>
      <c r="D14" s="131"/>
      <c r="E14" s="131"/>
      <c r="F14" s="131"/>
      <c r="G14" s="131"/>
      <c r="H14" s="131"/>
      <c r="I14" s="131"/>
      <c r="J14" s="131"/>
      <c r="K14" s="131"/>
      <c r="L14" s="131"/>
      <c r="M14" s="132"/>
      <c r="N14" s="132"/>
      <c r="O14" s="131" t="s">
        <v>70</v>
      </c>
      <c r="P14" s="131"/>
      <c r="Q14" s="131"/>
      <c r="R14" s="131"/>
      <c r="S14" s="131"/>
      <c r="T14" s="131"/>
      <c r="U14" s="131"/>
      <c r="V14" s="152"/>
      <c r="W14" s="151"/>
      <c r="X14" s="151"/>
      <c r="Y14" s="151"/>
    </row>
    <row r="15" spans="1:25" ht="16">
      <c r="A15" s="205"/>
      <c r="B15" s="64" t="s">
        <v>152</v>
      </c>
      <c r="C15" s="122" t="s">
        <v>299</v>
      </c>
      <c r="D15" s="65">
        <v>825698</v>
      </c>
      <c r="E15" s="66" t="s">
        <v>153</v>
      </c>
      <c r="F15" s="64">
        <v>1821</v>
      </c>
      <c r="G15" s="67" t="s">
        <v>112</v>
      </c>
      <c r="H15" s="124">
        <v>165</v>
      </c>
      <c r="I15" s="122">
        <v>103.5</v>
      </c>
      <c r="J15" s="122">
        <v>66.5</v>
      </c>
      <c r="K15" s="122">
        <v>118.5</v>
      </c>
      <c r="L15" s="122" t="s">
        <v>154</v>
      </c>
      <c r="M15" s="122">
        <v>11.9</v>
      </c>
      <c r="N15" s="139" t="s">
        <v>155</v>
      </c>
      <c r="O15" s="122">
        <v>710</v>
      </c>
      <c r="P15" s="122" t="s">
        <v>156</v>
      </c>
      <c r="Q15" s="122" t="s">
        <v>157</v>
      </c>
      <c r="R15" s="135" t="s">
        <v>117</v>
      </c>
      <c r="S15" s="122" t="s">
        <v>158</v>
      </c>
      <c r="T15" s="122" t="s">
        <v>119</v>
      </c>
      <c r="U15" s="137" t="s">
        <v>298</v>
      </c>
      <c r="V15" s="137" t="s">
        <v>145</v>
      </c>
      <c r="W15" s="120" t="s">
        <v>159</v>
      </c>
      <c r="X15" s="120"/>
      <c r="Y15" s="120"/>
    </row>
    <row r="16" spans="1:25" ht="16" customHeight="1" thickBot="1">
      <c r="A16" s="206"/>
      <c r="B16" s="68" t="s">
        <v>152</v>
      </c>
      <c r="C16" s="117" t="s">
        <v>299</v>
      </c>
      <c r="D16" s="150">
        <v>825698</v>
      </c>
      <c r="E16" s="69" t="s">
        <v>153</v>
      </c>
      <c r="F16" s="68">
        <v>1610</v>
      </c>
      <c r="G16" s="70" t="s">
        <v>112</v>
      </c>
      <c r="H16" s="119">
        <v>156</v>
      </c>
      <c r="I16" s="122">
        <v>98.5</v>
      </c>
      <c r="J16" s="122">
        <v>66.5</v>
      </c>
      <c r="K16" s="122">
        <v>114.5</v>
      </c>
      <c r="L16" s="122">
        <v>11.6</v>
      </c>
      <c r="M16" s="139">
        <v>11.6</v>
      </c>
      <c r="N16" s="139" t="s">
        <v>155</v>
      </c>
      <c r="O16" s="122">
        <v>685</v>
      </c>
      <c r="P16" s="122" t="s">
        <v>160</v>
      </c>
      <c r="Q16" s="122" t="s">
        <v>161</v>
      </c>
      <c r="R16" s="149" t="s">
        <v>117</v>
      </c>
      <c r="S16" s="117" t="s">
        <v>158</v>
      </c>
      <c r="T16" s="117" t="s">
        <v>119</v>
      </c>
      <c r="U16" s="148" t="s">
        <v>298</v>
      </c>
      <c r="V16" s="148" t="s">
        <v>145</v>
      </c>
      <c r="W16" s="147" t="s">
        <v>162</v>
      </c>
      <c r="X16" s="147"/>
      <c r="Y16" s="147"/>
    </row>
    <row r="17" spans="1:25" ht="32" customHeight="1" thickBot="1">
      <c r="B17" s="71"/>
      <c r="C17" s="144"/>
      <c r="D17" s="144"/>
      <c r="E17" s="72"/>
      <c r="F17" s="71"/>
      <c r="G17" s="73"/>
      <c r="H17" s="146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5"/>
      <c r="T17" s="144"/>
    </row>
    <row r="18" spans="1:25" ht="29.5" customHeight="1" thickBot="1">
      <c r="A18" s="207" t="s">
        <v>163</v>
      </c>
      <c r="B18" s="210" t="s">
        <v>164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2"/>
      <c r="Y18" s="141"/>
    </row>
    <row r="19" spans="1:25">
      <c r="A19" s="208"/>
      <c r="B19" s="64" t="s">
        <v>139</v>
      </c>
      <c r="C19" s="122" t="s">
        <v>297</v>
      </c>
      <c r="D19" s="122">
        <v>825604</v>
      </c>
      <c r="E19" s="75" t="s">
        <v>165</v>
      </c>
      <c r="F19" s="76">
        <v>1905</v>
      </c>
      <c r="G19" s="77" t="s">
        <v>112</v>
      </c>
      <c r="H19" s="129">
        <v>188</v>
      </c>
      <c r="I19" s="122">
        <v>85.25</v>
      </c>
      <c r="J19" s="122">
        <v>65.5</v>
      </c>
      <c r="K19" s="140">
        <v>102.25</v>
      </c>
      <c r="L19" s="122" t="s">
        <v>167</v>
      </c>
      <c r="M19" s="123">
        <v>27.27</v>
      </c>
      <c r="N19" s="123" t="s">
        <v>168</v>
      </c>
      <c r="O19" s="122">
        <v>810</v>
      </c>
      <c r="P19" s="122"/>
      <c r="Q19" s="122" t="s">
        <v>169</v>
      </c>
      <c r="R19" s="135" t="s">
        <v>117</v>
      </c>
      <c r="S19" s="122" t="s">
        <v>125</v>
      </c>
      <c r="T19" s="122" t="s">
        <v>170</v>
      </c>
      <c r="U19" s="121">
        <v>549.95000000000005</v>
      </c>
      <c r="V19" s="137" t="s">
        <v>171</v>
      </c>
      <c r="W19" s="120" t="s">
        <v>172</v>
      </c>
      <c r="X19" s="120"/>
      <c r="Y19" s="120"/>
    </row>
    <row r="20" spans="1:25">
      <c r="A20" s="208"/>
      <c r="B20" s="64" t="s">
        <v>139</v>
      </c>
      <c r="C20" s="122" t="s">
        <v>297</v>
      </c>
      <c r="D20" s="122">
        <v>825604</v>
      </c>
      <c r="E20" s="75" t="s">
        <v>165</v>
      </c>
      <c r="F20" s="76">
        <v>1905</v>
      </c>
      <c r="G20" s="77" t="s">
        <v>112</v>
      </c>
      <c r="H20" s="129">
        <v>183</v>
      </c>
      <c r="I20" s="122">
        <v>86</v>
      </c>
      <c r="J20" s="122">
        <v>65.5</v>
      </c>
      <c r="K20" s="122">
        <v>103</v>
      </c>
      <c r="L20" s="122" t="s">
        <v>173</v>
      </c>
      <c r="M20" s="123">
        <v>25.05</v>
      </c>
      <c r="N20" s="123" t="s">
        <v>174</v>
      </c>
      <c r="O20" s="122">
        <v>790</v>
      </c>
      <c r="P20" s="122"/>
      <c r="Q20" s="122" t="s">
        <v>169</v>
      </c>
      <c r="R20" s="135" t="s">
        <v>117</v>
      </c>
      <c r="S20" s="122" t="s">
        <v>125</v>
      </c>
      <c r="T20" s="122" t="s">
        <v>170</v>
      </c>
      <c r="U20" s="121">
        <v>549.95000000000005</v>
      </c>
      <c r="V20" s="137" t="s">
        <v>171</v>
      </c>
      <c r="W20" s="120" t="s">
        <v>172</v>
      </c>
      <c r="X20" s="120"/>
      <c r="Y20" s="120"/>
    </row>
    <row r="21" spans="1:25">
      <c r="A21" s="208"/>
      <c r="B21" s="64" t="s">
        <v>139</v>
      </c>
      <c r="C21" s="122" t="s">
        <v>297</v>
      </c>
      <c r="D21" s="122">
        <v>825604</v>
      </c>
      <c r="E21" s="66" t="s">
        <v>165</v>
      </c>
      <c r="F21" s="64">
        <v>1905</v>
      </c>
      <c r="G21" s="67" t="s">
        <v>166</v>
      </c>
      <c r="H21" s="124">
        <v>178</v>
      </c>
      <c r="I21" s="122">
        <v>86</v>
      </c>
      <c r="J21" s="122">
        <v>65.5</v>
      </c>
      <c r="K21" s="122">
        <v>103</v>
      </c>
      <c r="L21" s="122" t="s">
        <v>175</v>
      </c>
      <c r="M21" s="123">
        <v>23.59</v>
      </c>
      <c r="N21" s="123" t="s">
        <v>174</v>
      </c>
      <c r="O21" s="122">
        <v>765</v>
      </c>
      <c r="P21" s="122"/>
      <c r="Q21" s="122" t="s">
        <v>169</v>
      </c>
      <c r="R21" s="135" t="s">
        <v>117</v>
      </c>
      <c r="S21" s="122" t="s">
        <v>125</v>
      </c>
      <c r="T21" s="122" t="s">
        <v>170</v>
      </c>
      <c r="U21" s="138">
        <v>549.95000000000005</v>
      </c>
      <c r="V21" s="137" t="s">
        <v>171</v>
      </c>
      <c r="W21" s="120" t="s">
        <v>172</v>
      </c>
      <c r="X21" s="120"/>
      <c r="Y21" s="120"/>
    </row>
    <row r="22" spans="1:25" ht="29.5" customHeight="1">
      <c r="A22" s="208"/>
      <c r="B22" s="133" t="s">
        <v>177</v>
      </c>
      <c r="C22" s="132"/>
      <c r="D22" s="131"/>
      <c r="E22" s="131"/>
      <c r="F22" s="131"/>
      <c r="G22" s="131"/>
      <c r="H22" s="131"/>
      <c r="I22" s="131"/>
      <c r="J22" s="131"/>
      <c r="K22" s="131"/>
      <c r="L22" s="131"/>
      <c r="M22" s="132"/>
      <c r="N22" s="132"/>
      <c r="O22" s="131"/>
      <c r="P22" s="131"/>
      <c r="Q22" s="131"/>
      <c r="R22" s="131"/>
      <c r="S22" s="131"/>
      <c r="T22" s="131"/>
      <c r="U22" s="131"/>
      <c r="V22" s="131"/>
      <c r="W22" s="130"/>
      <c r="X22" s="130"/>
      <c r="Y22" s="130"/>
    </row>
    <row r="23" spans="1:25">
      <c r="A23" s="208"/>
      <c r="B23" s="64" t="s">
        <v>152</v>
      </c>
      <c r="C23" s="122" t="s">
        <v>296</v>
      </c>
      <c r="D23" s="122">
        <v>825603</v>
      </c>
      <c r="E23" s="66" t="s">
        <v>178</v>
      </c>
      <c r="F23" s="64">
        <v>1613</v>
      </c>
      <c r="G23" s="67" t="s">
        <v>112</v>
      </c>
      <c r="H23" s="124">
        <v>165</v>
      </c>
      <c r="I23" s="122">
        <v>102.5</v>
      </c>
      <c r="J23" s="122">
        <v>66.5</v>
      </c>
      <c r="K23" s="122">
        <v>117.5</v>
      </c>
      <c r="L23" s="122">
        <v>12.4</v>
      </c>
      <c r="M23" s="139" t="s">
        <v>155</v>
      </c>
      <c r="N23" s="139" t="s">
        <v>155</v>
      </c>
      <c r="O23" s="122">
        <v>695</v>
      </c>
      <c r="P23" s="122"/>
      <c r="Q23" s="122"/>
      <c r="R23" s="135" t="s">
        <v>117</v>
      </c>
      <c r="S23" s="122" t="s">
        <v>125</v>
      </c>
      <c r="T23" s="122" t="s">
        <v>170</v>
      </c>
      <c r="U23" s="121">
        <v>899.95</v>
      </c>
      <c r="V23" s="137" t="s">
        <v>145</v>
      </c>
      <c r="W23" s="120" t="s">
        <v>179</v>
      </c>
      <c r="X23" s="120"/>
      <c r="Y23" s="120"/>
    </row>
    <row r="24" spans="1:25">
      <c r="A24" s="208"/>
      <c r="B24" s="64" t="s">
        <v>152</v>
      </c>
      <c r="C24" s="122" t="s">
        <v>296</v>
      </c>
      <c r="D24" s="122">
        <v>825603</v>
      </c>
      <c r="E24" s="74" t="s">
        <v>178</v>
      </c>
      <c r="F24" s="64">
        <v>1610</v>
      </c>
      <c r="G24" s="67" t="s">
        <v>112</v>
      </c>
      <c r="H24" s="124">
        <v>156</v>
      </c>
      <c r="I24" s="122">
        <v>98.5</v>
      </c>
      <c r="J24" s="122">
        <v>66.5</v>
      </c>
      <c r="K24" s="122">
        <v>114.5</v>
      </c>
      <c r="L24" s="122">
        <v>11.6</v>
      </c>
      <c r="M24" s="139" t="s">
        <v>155</v>
      </c>
      <c r="N24" s="139" t="s">
        <v>155</v>
      </c>
      <c r="O24" s="122">
        <v>685</v>
      </c>
      <c r="P24" s="122"/>
      <c r="Q24" s="122"/>
      <c r="R24" s="135" t="s">
        <v>117</v>
      </c>
      <c r="S24" s="122" t="s">
        <v>125</v>
      </c>
      <c r="T24" s="122" t="s">
        <v>170</v>
      </c>
      <c r="U24" s="121">
        <v>899.95</v>
      </c>
      <c r="V24" s="137" t="s">
        <v>145</v>
      </c>
      <c r="W24" s="120" t="s">
        <v>180</v>
      </c>
      <c r="X24" s="120"/>
      <c r="Y24" s="120"/>
    </row>
    <row r="25" spans="1:25">
      <c r="A25" s="208"/>
      <c r="B25" s="64" t="s">
        <v>152</v>
      </c>
      <c r="C25" s="122" t="s">
        <v>295</v>
      </c>
      <c r="D25" s="122">
        <v>825603</v>
      </c>
      <c r="E25" s="75" t="s">
        <v>20</v>
      </c>
      <c r="F25" s="76">
        <v>2127</v>
      </c>
      <c r="G25" s="77" t="s">
        <v>112</v>
      </c>
      <c r="H25" s="129">
        <v>151</v>
      </c>
      <c r="I25" s="122"/>
      <c r="J25" s="122"/>
      <c r="K25" s="122"/>
      <c r="L25" s="122"/>
      <c r="M25" s="123"/>
      <c r="N25" s="123"/>
      <c r="O25" s="122"/>
      <c r="P25" s="122"/>
      <c r="Q25" s="122"/>
      <c r="R25" s="135" t="s">
        <v>117</v>
      </c>
      <c r="S25" s="122" t="s">
        <v>125</v>
      </c>
      <c r="T25" s="122" t="s">
        <v>170</v>
      </c>
      <c r="U25" s="138">
        <v>549.95000000000005</v>
      </c>
      <c r="V25" s="137" t="s">
        <v>171</v>
      </c>
      <c r="W25" s="120" t="s">
        <v>182</v>
      </c>
      <c r="X25" s="120"/>
      <c r="Y25" s="120"/>
    </row>
    <row r="26" spans="1:25" ht="29.5" customHeight="1">
      <c r="A26" s="208"/>
      <c r="B26" s="133" t="s">
        <v>183</v>
      </c>
      <c r="C26" s="132"/>
      <c r="D26" s="131"/>
      <c r="E26" s="131"/>
      <c r="F26" s="131"/>
      <c r="G26" s="131"/>
      <c r="H26" s="131"/>
      <c r="I26" s="131"/>
      <c r="J26" s="131"/>
      <c r="K26" s="131"/>
      <c r="L26" s="131"/>
      <c r="M26" s="132"/>
      <c r="N26" s="132"/>
      <c r="O26" s="131"/>
      <c r="P26" s="131"/>
      <c r="Q26" s="131"/>
      <c r="R26" s="131"/>
      <c r="S26" s="131"/>
      <c r="T26" s="131"/>
      <c r="U26" s="131"/>
      <c r="V26" s="131"/>
      <c r="W26" s="130"/>
      <c r="X26" s="130"/>
      <c r="Y26" s="130"/>
    </row>
    <row r="27" spans="1:25" ht="16" customHeight="1">
      <c r="A27" s="208"/>
      <c r="B27" s="64" t="s">
        <v>128</v>
      </c>
      <c r="C27" s="122" t="s">
        <v>294</v>
      </c>
      <c r="D27" s="122">
        <v>825696</v>
      </c>
      <c r="E27" s="66" t="s">
        <v>184</v>
      </c>
      <c r="F27" s="64">
        <v>1322</v>
      </c>
      <c r="G27" s="67" t="s">
        <v>112</v>
      </c>
      <c r="H27" s="124">
        <v>202</v>
      </c>
      <c r="I27" s="122">
        <v>85</v>
      </c>
      <c r="J27" s="122">
        <v>65.5</v>
      </c>
      <c r="K27" s="122">
        <v>95</v>
      </c>
      <c r="L27" s="122">
        <v>35.07</v>
      </c>
      <c r="M27" s="123" t="s">
        <v>185</v>
      </c>
      <c r="N27" s="123" t="s">
        <v>185</v>
      </c>
      <c r="O27" s="122">
        <v>890</v>
      </c>
      <c r="P27" s="122"/>
      <c r="Q27" s="122"/>
      <c r="R27" s="135" t="s">
        <v>117</v>
      </c>
      <c r="S27" s="122" t="s">
        <v>186</v>
      </c>
      <c r="T27" s="122" t="s">
        <v>119</v>
      </c>
      <c r="U27" s="121">
        <v>899.95</v>
      </c>
      <c r="V27" s="121" t="s">
        <v>171</v>
      </c>
      <c r="W27" s="136" t="s">
        <v>187</v>
      </c>
      <c r="X27" s="136"/>
      <c r="Y27" s="136"/>
    </row>
    <row r="28" spans="1:25">
      <c r="A28" s="208"/>
      <c r="B28" s="64" t="s">
        <v>128</v>
      </c>
      <c r="C28" s="122" t="s">
        <v>294</v>
      </c>
      <c r="D28" s="122">
        <v>825696</v>
      </c>
      <c r="E28" s="66" t="s">
        <v>184</v>
      </c>
      <c r="F28" s="64">
        <v>1322</v>
      </c>
      <c r="G28" s="67" t="s">
        <v>112</v>
      </c>
      <c r="H28" s="124">
        <v>195</v>
      </c>
      <c r="I28" s="122">
        <v>83.5</v>
      </c>
      <c r="J28" s="122">
        <v>65.5</v>
      </c>
      <c r="K28" s="122">
        <v>95.5</v>
      </c>
      <c r="L28" s="122" t="s">
        <v>188</v>
      </c>
      <c r="M28" s="123" t="s">
        <v>189</v>
      </c>
      <c r="N28" s="123" t="s">
        <v>189</v>
      </c>
      <c r="O28" s="122">
        <v>857.5</v>
      </c>
      <c r="P28" s="122"/>
      <c r="Q28" s="122"/>
      <c r="R28" s="135" t="s">
        <v>117</v>
      </c>
      <c r="S28" s="122" t="s">
        <v>186</v>
      </c>
      <c r="T28" s="122" t="s">
        <v>119</v>
      </c>
      <c r="U28" s="121">
        <v>899.95</v>
      </c>
      <c r="V28" s="121" t="s">
        <v>171</v>
      </c>
      <c r="W28" s="120" t="s">
        <v>187</v>
      </c>
      <c r="X28" s="120"/>
      <c r="Y28" s="120"/>
    </row>
    <row r="29" spans="1:25">
      <c r="A29" s="208"/>
      <c r="B29" s="64" t="s">
        <v>128</v>
      </c>
      <c r="C29" s="122" t="s">
        <v>294</v>
      </c>
      <c r="D29" s="122">
        <v>825696</v>
      </c>
      <c r="E29" s="66" t="s">
        <v>184</v>
      </c>
      <c r="F29" s="64">
        <v>1322</v>
      </c>
      <c r="G29" s="67" t="s">
        <v>112</v>
      </c>
      <c r="H29" s="124">
        <v>185</v>
      </c>
      <c r="I29" s="122">
        <v>84</v>
      </c>
      <c r="J29" s="122">
        <v>65.5</v>
      </c>
      <c r="K29" s="122">
        <v>95</v>
      </c>
      <c r="L29" s="122" t="s">
        <v>190</v>
      </c>
      <c r="M29" s="123">
        <v>31.5</v>
      </c>
      <c r="N29" s="123" t="s">
        <v>142</v>
      </c>
      <c r="O29" s="122">
        <v>807.5</v>
      </c>
      <c r="P29" s="122"/>
      <c r="Q29" s="122"/>
      <c r="R29" s="135" t="s">
        <v>117</v>
      </c>
      <c r="S29" s="122" t="s">
        <v>186</v>
      </c>
      <c r="T29" s="122" t="s">
        <v>119</v>
      </c>
      <c r="U29" s="121">
        <v>899.95</v>
      </c>
      <c r="V29" s="121" t="s">
        <v>171</v>
      </c>
      <c r="W29" s="120" t="s">
        <v>187</v>
      </c>
      <c r="X29" s="120"/>
      <c r="Y29" s="120"/>
    </row>
    <row r="30" spans="1:25" ht="29.5" customHeight="1">
      <c r="A30" s="208"/>
      <c r="B30" s="133" t="s">
        <v>191</v>
      </c>
      <c r="C30" s="132"/>
      <c r="D30" s="131"/>
      <c r="E30" s="131"/>
      <c r="F30" s="131"/>
      <c r="G30" s="131"/>
      <c r="H30" s="131"/>
      <c r="I30" s="131"/>
      <c r="J30" s="131"/>
      <c r="K30" s="131"/>
      <c r="L30" s="131"/>
      <c r="M30" s="132"/>
      <c r="N30" s="132"/>
      <c r="O30" s="131"/>
      <c r="P30" s="131"/>
      <c r="Q30" s="131"/>
      <c r="R30" s="131"/>
      <c r="S30" s="131"/>
      <c r="T30" s="131"/>
      <c r="U30" s="131"/>
      <c r="V30" s="131"/>
      <c r="W30" s="130"/>
      <c r="X30" s="130"/>
      <c r="Y30" s="130"/>
    </row>
    <row r="31" spans="1:25">
      <c r="A31" s="208"/>
      <c r="B31" s="64" t="s">
        <v>139</v>
      </c>
      <c r="C31" s="122" t="s">
        <v>293</v>
      </c>
      <c r="D31" s="122">
        <v>825606</v>
      </c>
      <c r="E31" s="75" t="s">
        <v>193</v>
      </c>
      <c r="F31" s="76">
        <v>1905</v>
      </c>
      <c r="G31" s="77" t="s">
        <v>166</v>
      </c>
      <c r="H31" s="129">
        <v>171</v>
      </c>
      <c r="I31" s="122">
        <v>88</v>
      </c>
      <c r="J31" s="122">
        <v>65.5</v>
      </c>
      <c r="K31" s="122">
        <v>105</v>
      </c>
      <c r="L31" s="122" t="s">
        <v>194</v>
      </c>
      <c r="M31" s="134">
        <v>20.2</v>
      </c>
      <c r="N31" s="134" t="s">
        <v>176</v>
      </c>
      <c r="O31" s="122">
        <v>730</v>
      </c>
      <c r="P31" s="122"/>
      <c r="Q31" s="122"/>
      <c r="R31" s="122"/>
      <c r="S31" s="122" t="s">
        <v>195</v>
      </c>
      <c r="T31" s="122" t="s">
        <v>170</v>
      </c>
      <c r="U31" s="121">
        <v>399.95</v>
      </c>
      <c r="V31" s="121" t="s">
        <v>196</v>
      </c>
      <c r="W31" s="120" t="s">
        <v>197</v>
      </c>
      <c r="X31" s="120"/>
      <c r="Y31" s="120"/>
    </row>
    <row r="32" spans="1:25">
      <c r="A32" s="208"/>
      <c r="B32" s="64" t="s">
        <v>139</v>
      </c>
      <c r="C32" s="122" t="s">
        <v>293</v>
      </c>
      <c r="D32" s="122">
        <v>825606</v>
      </c>
      <c r="E32" s="75" t="s">
        <v>193</v>
      </c>
      <c r="F32" s="76">
        <v>1905</v>
      </c>
      <c r="G32" s="77" t="s">
        <v>166</v>
      </c>
      <c r="H32" s="129">
        <v>164</v>
      </c>
      <c r="I32" s="122">
        <v>88</v>
      </c>
      <c r="J32" s="122">
        <v>65.5</v>
      </c>
      <c r="K32" s="122">
        <v>105</v>
      </c>
      <c r="L32" s="122" t="s">
        <v>198</v>
      </c>
      <c r="M32" s="134">
        <v>18.440000000000001</v>
      </c>
      <c r="N32" s="134" t="s">
        <v>176</v>
      </c>
      <c r="O32" s="122">
        <v>695</v>
      </c>
      <c r="P32" s="122"/>
      <c r="Q32" s="122"/>
      <c r="R32" s="122"/>
      <c r="S32" s="122" t="s">
        <v>195</v>
      </c>
      <c r="T32" s="122" t="s">
        <v>170</v>
      </c>
      <c r="U32" s="121">
        <v>399.95</v>
      </c>
      <c r="V32" s="121" t="s">
        <v>196</v>
      </c>
      <c r="W32" s="120" t="s">
        <v>197</v>
      </c>
      <c r="X32" s="120"/>
      <c r="Y32" s="120"/>
    </row>
    <row r="33" spans="1:25">
      <c r="A33" s="208"/>
      <c r="B33" s="64" t="s">
        <v>139</v>
      </c>
      <c r="C33" s="122" t="s">
        <v>293</v>
      </c>
      <c r="D33" s="122">
        <v>825606</v>
      </c>
      <c r="E33" s="66" t="s">
        <v>193</v>
      </c>
      <c r="F33" s="64">
        <v>1905</v>
      </c>
      <c r="G33" s="67" t="s">
        <v>166</v>
      </c>
      <c r="H33" s="124">
        <v>157</v>
      </c>
      <c r="I33" s="122">
        <v>87</v>
      </c>
      <c r="J33" s="122">
        <v>65.5</v>
      </c>
      <c r="K33" s="122">
        <v>104</v>
      </c>
      <c r="L33" s="122" t="s">
        <v>199</v>
      </c>
      <c r="M33" s="134">
        <v>17.329999999999998</v>
      </c>
      <c r="N33" s="134" t="s">
        <v>176</v>
      </c>
      <c r="O33" s="122">
        <v>660</v>
      </c>
      <c r="P33" s="122"/>
      <c r="Q33" s="122"/>
      <c r="R33" s="122"/>
      <c r="S33" s="122" t="s">
        <v>195</v>
      </c>
      <c r="T33" s="122" t="s">
        <v>170</v>
      </c>
      <c r="U33" s="121">
        <v>399.95</v>
      </c>
      <c r="V33" s="121" t="s">
        <v>196</v>
      </c>
      <c r="W33" s="120" t="s">
        <v>197</v>
      </c>
      <c r="X33" s="120"/>
      <c r="Y33" s="120"/>
    </row>
    <row r="34" spans="1:25">
      <c r="A34" s="208"/>
      <c r="B34" s="64" t="s">
        <v>139</v>
      </c>
      <c r="C34" s="122" t="s">
        <v>293</v>
      </c>
      <c r="D34" s="122">
        <v>825606</v>
      </c>
      <c r="E34" s="66" t="s">
        <v>193</v>
      </c>
      <c r="F34" s="64">
        <v>1902</v>
      </c>
      <c r="G34" s="67" t="s">
        <v>166</v>
      </c>
      <c r="H34" s="124">
        <v>150</v>
      </c>
      <c r="I34" s="122">
        <v>86</v>
      </c>
      <c r="J34" s="122">
        <v>65.5</v>
      </c>
      <c r="K34" s="122">
        <v>104.5</v>
      </c>
      <c r="L34" s="122" t="s">
        <v>200</v>
      </c>
      <c r="M34" s="134">
        <v>15.84</v>
      </c>
      <c r="N34" s="134" t="s">
        <v>201</v>
      </c>
      <c r="O34" s="122">
        <v>616</v>
      </c>
      <c r="P34" s="122"/>
      <c r="Q34" s="122"/>
      <c r="R34" s="122"/>
      <c r="S34" s="122" t="s">
        <v>202</v>
      </c>
      <c r="T34" s="122" t="s">
        <v>170</v>
      </c>
      <c r="U34" s="121">
        <v>399.95</v>
      </c>
      <c r="V34" s="121" t="s">
        <v>33</v>
      </c>
      <c r="W34" s="120" t="s">
        <v>197</v>
      </c>
      <c r="X34" s="120"/>
      <c r="Y34" s="120"/>
    </row>
    <row r="35" spans="1:25">
      <c r="A35" s="208"/>
      <c r="B35" s="64" t="s">
        <v>139</v>
      </c>
      <c r="C35" s="122" t="s">
        <v>293</v>
      </c>
      <c r="D35" s="122">
        <v>825606</v>
      </c>
      <c r="E35" s="66" t="s">
        <v>193</v>
      </c>
      <c r="F35" s="64">
        <v>1902</v>
      </c>
      <c r="G35" s="67" t="s">
        <v>166</v>
      </c>
      <c r="H35" s="124">
        <v>143</v>
      </c>
      <c r="I35" s="122">
        <v>85</v>
      </c>
      <c r="J35" s="122">
        <v>65.5</v>
      </c>
      <c r="K35" s="122">
        <v>103.5</v>
      </c>
      <c r="L35" s="122" t="s">
        <v>203</v>
      </c>
      <c r="M35" s="134">
        <v>14.76</v>
      </c>
      <c r="N35" s="134" t="s">
        <v>201</v>
      </c>
      <c r="O35" s="122">
        <v>581</v>
      </c>
      <c r="P35" s="122"/>
      <c r="Q35" s="122"/>
      <c r="R35" s="122"/>
      <c r="S35" s="122" t="s">
        <v>202</v>
      </c>
      <c r="T35" s="122" t="s">
        <v>170</v>
      </c>
      <c r="U35" s="121">
        <v>399.95</v>
      </c>
      <c r="V35" s="121" t="s">
        <v>33</v>
      </c>
      <c r="W35" s="120" t="s">
        <v>197</v>
      </c>
      <c r="X35" s="120"/>
      <c r="Y35" s="120"/>
    </row>
    <row r="36" spans="1:25">
      <c r="A36" s="208"/>
      <c r="B36" s="64" t="s">
        <v>139</v>
      </c>
      <c r="C36" s="122" t="s">
        <v>293</v>
      </c>
      <c r="D36" s="122">
        <v>825606</v>
      </c>
      <c r="E36" s="66" t="s">
        <v>193</v>
      </c>
      <c r="F36" s="64">
        <v>1902</v>
      </c>
      <c r="G36" s="67" t="s">
        <v>166</v>
      </c>
      <c r="H36" s="124">
        <v>136</v>
      </c>
      <c r="I36" s="122">
        <v>84.5</v>
      </c>
      <c r="J36" s="122">
        <v>65.5</v>
      </c>
      <c r="K36" s="122">
        <v>103</v>
      </c>
      <c r="L36" s="122" t="s">
        <v>204</v>
      </c>
      <c r="M36" s="134">
        <v>13.44</v>
      </c>
      <c r="N36" s="134" t="s">
        <v>205</v>
      </c>
      <c r="O36" s="122">
        <v>546</v>
      </c>
      <c r="P36" s="122"/>
      <c r="Q36" s="122"/>
      <c r="R36" s="122"/>
      <c r="S36" s="122" t="s">
        <v>202</v>
      </c>
      <c r="T36" s="122" t="s">
        <v>170</v>
      </c>
      <c r="U36" s="121">
        <v>399.95</v>
      </c>
      <c r="V36" s="121" t="s">
        <v>33</v>
      </c>
      <c r="W36" s="120" t="s">
        <v>197</v>
      </c>
      <c r="X36" s="120"/>
      <c r="Y36" s="120"/>
    </row>
    <row r="37" spans="1:25">
      <c r="A37" s="208"/>
      <c r="B37" s="64" t="s">
        <v>139</v>
      </c>
      <c r="C37" s="122" t="s">
        <v>293</v>
      </c>
      <c r="D37" s="122">
        <v>825606</v>
      </c>
      <c r="E37" s="75" t="s">
        <v>193</v>
      </c>
      <c r="F37" s="76" t="s">
        <v>292</v>
      </c>
      <c r="G37" s="77" t="s">
        <v>166</v>
      </c>
      <c r="H37" s="129">
        <v>129</v>
      </c>
      <c r="I37" s="122">
        <v>84.5</v>
      </c>
      <c r="J37" s="122">
        <v>65.5</v>
      </c>
      <c r="K37" s="122">
        <v>103</v>
      </c>
      <c r="L37" s="122" t="s">
        <v>204</v>
      </c>
      <c r="M37" s="134">
        <v>13.44</v>
      </c>
      <c r="N37" s="134" t="s">
        <v>205</v>
      </c>
      <c r="O37" s="122">
        <v>546</v>
      </c>
      <c r="P37" s="122"/>
      <c r="Q37" s="122"/>
      <c r="R37" s="122"/>
      <c r="S37" s="122" t="s">
        <v>202</v>
      </c>
      <c r="T37" s="122" t="s">
        <v>170</v>
      </c>
      <c r="U37" s="121">
        <v>399.95</v>
      </c>
      <c r="V37" s="121" t="s">
        <v>33</v>
      </c>
      <c r="W37" s="120" t="s">
        <v>197</v>
      </c>
      <c r="X37" s="120"/>
      <c r="Y37" s="120"/>
    </row>
    <row r="38" spans="1:25" ht="29" customHeight="1">
      <c r="A38" s="208"/>
      <c r="B38" s="133" t="s">
        <v>206</v>
      </c>
      <c r="C38" s="132"/>
      <c r="D38" s="131"/>
      <c r="E38" s="131"/>
      <c r="F38" s="131"/>
      <c r="G38" s="131"/>
      <c r="H38" s="131"/>
      <c r="I38" s="131"/>
      <c r="J38" s="131"/>
      <c r="K38" s="131"/>
      <c r="L38" s="131"/>
      <c r="M38" s="132"/>
      <c r="N38" s="132"/>
      <c r="O38" s="131"/>
      <c r="P38" s="131"/>
      <c r="Q38" s="131"/>
      <c r="R38" s="131"/>
      <c r="S38" s="131"/>
      <c r="T38" s="131"/>
      <c r="U38" s="131"/>
      <c r="V38" s="131"/>
      <c r="W38" s="130"/>
      <c r="X38" s="130"/>
      <c r="Y38" s="130"/>
    </row>
    <row r="39" spans="1:25">
      <c r="A39" s="208"/>
      <c r="B39" s="64" t="s">
        <v>152</v>
      </c>
      <c r="C39" s="122" t="s">
        <v>291</v>
      </c>
      <c r="D39" s="122">
        <v>825607</v>
      </c>
      <c r="E39" s="75" t="s">
        <v>208</v>
      </c>
      <c r="F39" s="76">
        <v>2005</v>
      </c>
      <c r="G39" s="77" t="s">
        <v>166</v>
      </c>
      <c r="H39" s="129">
        <v>149</v>
      </c>
      <c r="I39" s="122">
        <v>97.5</v>
      </c>
      <c r="J39" s="122">
        <v>65</v>
      </c>
      <c r="K39" s="122">
        <v>112.5</v>
      </c>
      <c r="L39" s="122">
        <v>11.3</v>
      </c>
      <c r="M39" s="123" t="s">
        <v>181</v>
      </c>
      <c r="N39" s="123" t="s">
        <v>181</v>
      </c>
      <c r="O39" s="122">
        <v>624</v>
      </c>
      <c r="P39" s="122"/>
      <c r="Q39" s="122"/>
      <c r="R39" s="122"/>
      <c r="S39" s="122" t="s">
        <v>195</v>
      </c>
      <c r="T39" s="122" t="s">
        <v>170</v>
      </c>
      <c r="U39" s="121">
        <v>399.95</v>
      </c>
      <c r="V39" s="121" t="s">
        <v>196</v>
      </c>
      <c r="W39" s="120" t="s">
        <v>209</v>
      </c>
      <c r="X39" s="120"/>
      <c r="Y39" s="120"/>
    </row>
    <row r="40" spans="1:25">
      <c r="A40" s="208"/>
      <c r="B40" s="64" t="s">
        <v>152</v>
      </c>
      <c r="C40" s="122" t="s">
        <v>291</v>
      </c>
      <c r="D40" s="122">
        <v>825607</v>
      </c>
      <c r="E40" s="75" t="s">
        <v>208</v>
      </c>
      <c r="F40" s="78">
        <v>2005</v>
      </c>
      <c r="G40" s="79" t="s">
        <v>166</v>
      </c>
      <c r="H40" s="128">
        <v>142</v>
      </c>
      <c r="I40" s="127">
        <v>96</v>
      </c>
      <c r="J40" s="127">
        <v>64</v>
      </c>
      <c r="K40" s="127">
        <v>111</v>
      </c>
      <c r="L40" s="127">
        <v>10.5</v>
      </c>
      <c r="M40" s="123" t="s">
        <v>210</v>
      </c>
      <c r="N40" s="123" t="s">
        <v>210</v>
      </c>
      <c r="O40" s="122">
        <v>589</v>
      </c>
      <c r="P40" s="122"/>
      <c r="Q40" s="122"/>
      <c r="R40" s="122"/>
      <c r="S40" s="122" t="s">
        <v>195</v>
      </c>
      <c r="T40" s="127" t="s">
        <v>170</v>
      </c>
      <c r="U40" s="126">
        <v>399.95</v>
      </c>
      <c r="V40" s="121" t="s">
        <v>196</v>
      </c>
      <c r="W40" s="125" t="s">
        <v>209</v>
      </c>
      <c r="X40" s="125"/>
      <c r="Y40" s="125"/>
    </row>
    <row r="41" spans="1:25">
      <c r="A41" s="208"/>
      <c r="B41" s="64" t="s">
        <v>152</v>
      </c>
      <c r="C41" s="122" t="s">
        <v>291</v>
      </c>
      <c r="D41" s="122">
        <v>825607</v>
      </c>
      <c r="E41" s="66" t="s">
        <v>208</v>
      </c>
      <c r="F41" s="64">
        <v>2005</v>
      </c>
      <c r="G41" s="67" t="s">
        <v>166</v>
      </c>
      <c r="H41" s="124">
        <v>135</v>
      </c>
      <c r="I41" s="122">
        <v>94</v>
      </c>
      <c r="J41" s="122">
        <v>64</v>
      </c>
      <c r="K41" s="122">
        <v>109</v>
      </c>
      <c r="L41" s="122">
        <v>10</v>
      </c>
      <c r="M41" s="123" t="s">
        <v>210</v>
      </c>
      <c r="N41" s="123" t="s">
        <v>210</v>
      </c>
      <c r="O41" s="122">
        <v>554</v>
      </c>
      <c r="P41" s="122"/>
      <c r="Q41" s="122"/>
      <c r="R41" s="122"/>
      <c r="S41" s="122" t="s">
        <v>202</v>
      </c>
      <c r="T41" s="122" t="s">
        <v>170</v>
      </c>
      <c r="U41" s="121">
        <v>399.95</v>
      </c>
      <c r="V41" s="121" t="s">
        <v>196</v>
      </c>
      <c r="W41" s="120" t="s">
        <v>209</v>
      </c>
      <c r="X41" s="120"/>
      <c r="Y41" s="120"/>
    </row>
    <row r="42" spans="1:25">
      <c r="A42" s="208"/>
      <c r="B42" s="64" t="s">
        <v>152</v>
      </c>
      <c r="C42" s="122" t="s">
        <v>291</v>
      </c>
      <c r="D42" s="122">
        <v>825607</v>
      </c>
      <c r="E42" s="66" t="s">
        <v>208</v>
      </c>
      <c r="F42" s="64">
        <v>2005</v>
      </c>
      <c r="G42" s="67" t="s">
        <v>166</v>
      </c>
      <c r="H42" s="124">
        <v>128</v>
      </c>
      <c r="I42" s="122">
        <v>91</v>
      </c>
      <c r="J42" s="122">
        <v>63</v>
      </c>
      <c r="K42" s="122">
        <v>106</v>
      </c>
      <c r="L42" s="122">
        <v>9.4</v>
      </c>
      <c r="M42" s="123" t="s">
        <v>211</v>
      </c>
      <c r="N42" s="123" t="s">
        <v>211</v>
      </c>
      <c r="O42" s="122">
        <v>519</v>
      </c>
      <c r="P42" s="122"/>
      <c r="Q42" s="122"/>
      <c r="R42" s="122"/>
      <c r="S42" s="122" t="s">
        <v>202</v>
      </c>
      <c r="T42" s="122" t="s">
        <v>170</v>
      </c>
      <c r="U42" s="121">
        <v>399.95</v>
      </c>
      <c r="V42" s="121" t="s">
        <v>33</v>
      </c>
      <c r="W42" s="120" t="s">
        <v>209</v>
      </c>
      <c r="X42" s="120"/>
      <c r="Y42" s="120"/>
    </row>
    <row r="43" spans="1:25" ht="16" thickBot="1">
      <c r="A43" s="209"/>
      <c r="B43" s="68" t="s">
        <v>152</v>
      </c>
      <c r="C43" s="117" t="s">
        <v>291</v>
      </c>
      <c r="D43" s="117">
        <v>825607</v>
      </c>
      <c r="E43" s="69" t="s">
        <v>208</v>
      </c>
      <c r="F43" s="68">
        <v>2005</v>
      </c>
      <c r="G43" s="70" t="s">
        <v>166</v>
      </c>
      <c r="H43" s="119">
        <v>121</v>
      </c>
      <c r="I43" s="117">
        <v>89</v>
      </c>
      <c r="J43" s="117">
        <v>63</v>
      </c>
      <c r="K43" s="117">
        <v>104</v>
      </c>
      <c r="L43" s="117">
        <v>8.9</v>
      </c>
      <c r="M43" s="118" t="s">
        <v>211</v>
      </c>
      <c r="N43" s="118" t="s">
        <v>211</v>
      </c>
      <c r="O43" s="117">
        <v>484</v>
      </c>
      <c r="P43" s="117"/>
      <c r="Q43" s="117"/>
      <c r="R43" s="117"/>
      <c r="S43" s="117" t="s">
        <v>202</v>
      </c>
      <c r="T43" s="117" t="s">
        <v>170</v>
      </c>
      <c r="U43" s="116">
        <v>399.95</v>
      </c>
      <c r="V43" s="116" t="s">
        <v>33</v>
      </c>
      <c r="W43" s="115" t="s">
        <v>209</v>
      </c>
      <c r="X43" s="115"/>
      <c r="Y43" s="115"/>
    </row>
    <row r="47" spans="1:25">
      <c r="F47" s="112"/>
    </row>
    <row r="48" spans="1:25">
      <c r="B48" s="112" t="s">
        <v>139</v>
      </c>
      <c r="C48" s="114" t="s">
        <v>192</v>
      </c>
      <c r="D48" s="112">
        <v>822606</v>
      </c>
      <c r="E48" s="113" t="s">
        <v>282</v>
      </c>
      <c r="F48" s="112">
        <v>1905</v>
      </c>
      <c r="G48" s="112" t="s">
        <v>288</v>
      </c>
      <c r="H48" s="113">
        <v>171</v>
      </c>
      <c r="I48" s="112" t="s">
        <v>290</v>
      </c>
      <c r="J48" s="112"/>
    </row>
    <row r="49" spans="2:16">
      <c r="B49" s="112" t="s">
        <v>139</v>
      </c>
      <c r="C49" s="114" t="s">
        <v>192</v>
      </c>
      <c r="D49" s="112">
        <v>822606</v>
      </c>
      <c r="E49" s="113" t="s">
        <v>282</v>
      </c>
      <c r="F49" s="112">
        <v>1905</v>
      </c>
      <c r="G49" s="112" t="s">
        <v>288</v>
      </c>
      <c r="H49" s="113">
        <v>164</v>
      </c>
      <c r="I49" s="112" t="s">
        <v>290</v>
      </c>
    </row>
    <row r="50" spans="2:16">
      <c r="B50" s="112" t="s">
        <v>152</v>
      </c>
      <c r="C50" s="114" t="s">
        <v>207</v>
      </c>
      <c r="D50" s="112">
        <v>822607</v>
      </c>
      <c r="E50" s="113" t="s">
        <v>289</v>
      </c>
      <c r="F50" s="112">
        <v>2005</v>
      </c>
      <c r="G50" s="112" t="s">
        <v>288</v>
      </c>
      <c r="H50" s="113">
        <v>149</v>
      </c>
      <c r="I50" s="112" t="s">
        <v>287</v>
      </c>
    </row>
    <row r="51" spans="2:16">
      <c r="B51" s="112" t="s">
        <v>152</v>
      </c>
      <c r="C51" s="114" t="s">
        <v>207</v>
      </c>
      <c r="D51" s="112">
        <v>822607</v>
      </c>
      <c r="E51" s="113" t="s">
        <v>289</v>
      </c>
      <c r="F51" s="112">
        <v>2005</v>
      </c>
      <c r="G51" s="112" t="s">
        <v>288</v>
      </c>
      <c r="H51" s="113">
        <v>142</v>
      </c>
      <c r="I51" s="112" t="s">
        <v>287</v>
      </c>
    </row>
    <row r="53" spans="2:16">
      <c r="B53" s="112" t="s">
        <v>152</v>
      </c>
      <c r="C53" s="114" t="s">
        <v>286</v>
      </c>
      <c r="D53" s="112" t="s">
        <v>286</v>
      </c>
      <c r="E53" s="113" t="s">
        <v>285</v>
      </c>
      <c r="F53" s="112">
        <v>2127</v>
      </c>
      <c r="G53" s="112" t="s">
        <v>112</v>
      </c>
      <c r="H53" s="113" t="s">
        <v>284</v>
      </c>
      <c r="I53" s="112" t="s">
        <v>283</v>
      </c>
    </row>
    <row r="54" spans="2:16">
      <c r="B54" s="112" t="s">
        <v>139</v>
      </c>
      <c r="C54" s="114" t="s">
        <v>192</v>
      </c>
      <c r="D54" s="112">
        <v>822606</v>
      </c>
      <c r="E54" s="113" t="s">
        <v>282</v>
      </c>
      <c r="F54" s="112">
        <v>1902</v>
      </c>
      <c r="G54" s="112" t="s">
        <v>166</v>
      </c>
      <c r="H54" s="113">
        <v>129</v>
      </c>
      <c r="I54" s="112" t="s">
        <v>281</v>
      </c>
    </row>
    <row r="56" spans="2:16">
      <c r="B56" s="112" t="s">
        <v>139</v>
      </c>
      <c r="E56" s="113" t="s">
        <v>280</v>
      </c>
      <c r="F56" s="112">
        <v>1918</v>
      </c>
      <c r="G56" s="112" t="s">
        <v>112</v>
      </c>
      <c r="H56" s="113">
        <v>193</v>
      </c>
    </row>
    <row r="57" spans="2:16">
      <c r="B57" s="112" t="s">
        <v>139</v>
      </c>
      <c r="E57" s="113" t="s">
        <v>280</v>
      </c>
      <c r="F57" s="112">
        <v>1918</v>
      </c>
      <c r="G57" s="112" t="s">
        <v>112</v>
      </c>
      <c r="H57" s="113">
        <v>188</v>
      </c>
      <c r="P57" s="112"/>
    </row>
    <row r="58" spans="2:16">
      <c r="B58" s="112" t="s">
        <v>139</v>
      </c>
      <c r="E58" s="113" t="s">
        <v>165</v>
      </c>
      <c r="F58" s="112">
        <v>1905</v>
      </c>
      <c r="H58" s="113">
        <v>188</v>
      </c>
      <c r="I58" s="112" t="s">
        <v>279</v>
      </c>
    </row>
    <row r="59" spans="2:16">
      <c r="B59" s="112" t="s">
        <v>139</v>
      </c>
      <c r="E59" s="113" t="s">
        <v>165</v>
      </c>
      <c r="F59" s="112">
        <v>1905</v>
      </c>
      <c r="H59" s="113">
        <v>183</v>
      </c>
      <c r="I59" s="112" t="s">
        <v>279</v>
      </c>
    </row>
  </sheetData>
  <mergeCells count="3">
    <mergeCell ref="A5:A16"/>
    <mergeCell ref="A18:A43"/>
    <mergeCell ref="B18:W18"/>
  </mergeCells>
  <conditionalFormatting sqref="O4:T4">
    <cfRule type="cellIs" dxfId="0" priority="1" stopIfTrue="1" operator="equal">
      <formula>0</formula>
    </cfRule>
  </conditionalFormatting>
  <pageMargins left="0.60515873015873012" right="0.48412698412698413" top="0.6428571428571429" bottom="0.75" header="0.3" footer="0.3"/>
  <pageSetup paperSize="9" scale="43" orientation="landscape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MAIN PAGE</vt:lpstr>
      <vt:lpstr>FORMULARZ</vt:lpstr>
      <vt:lpstr>FIS-RACESKIS 2024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sklep@xwing.pl</dc:creator>
  <cp:lastModifiedBy>sklep@xwing.pl</cp:lastModifiedBy>
  <dcterms:created xsi:type="dcterms:W3CDTF">2022-02-15T13:16:44Z</dcterms:created>
  <dcterms:modified xsi:type="dcterms:W3CDTF">2024-03-08T12:54:41Z</dcterms:modified>
</cp:coreProperties>
</file>