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psiuk/Documents/SKISYSTEM/RACE_PROGRAM_2223/"/>
    </mc:Choice>
  </mc:AlternateContent>
  <xr:revisionPtr revIDLastSave="0" documentId="13_ncr:1_{BD50D546-48F9-D94C-BA3B-DF8CD21EE3E9}" xr6:coauthVersionLast="47" xr6:coauthVersionMax="47" xr10:uidLastSave="{00000000-0000-0000-0000-000000000000}"/>
  <bookViews>
    <workbookView xWindow="620" yWindow="500" windowWidth="26700" windowHeight="12760" xr2:uid="{6AF68023-687A-0A4B-B3D1-AAA22AC9D361}"/>
  </bookViews>
  <sheets>
    <sheet name="MAIN PAGE" sheetId="2" r:id="rId1"/>
    <sheet name="FORMULARZ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D17" i="1"/>
  <c r="D16" i="1"/>
  <c r="D15" i="1"/>
  <c r="D5" i="1"/>
  <c r="E75" i="1"/>
  <c r="D75" i="1"/>
  <c r="E74" i="1"/>
  <c r="D74" i="1"/>
  <c r="E73" i="1"/>
  <c r="D73" i="1"/>
  <c r="G75" i="1" l="1"/>
  <c r="H75" i="1" s="1"/>
  <c r="G74" i="1"/>
  <c r="H74" i="1" s="1"/>
  <c r="G73" i="1"/>
  <c r="H73" i="1" s="1"/>
  <c r="D14" i="2" l="1"/>
  <c r="E79" i="1" l="1"/>
  <c r="D79" i="1"/>
  <c r="G79" i="1" s="1"/>
  <c r="D21" i="1"/>
  <c r="D20" i="1"/>
  <c r="D19" i="1"/>
  <c r="D14" i="1"/>
  <c r="D12" i="1"/>
  <c r="D11" i="1"/>
  <c r="D9" i="1"/>
  <c r="D7" i="1"/>
  <c r="D6" i="1"/>
  <c r="D4" i="1"/>
  <c r="D38" i="1"/>
  <c r="D37" i="1"/>
  <c r="D36" i="1"/>
  <c r="D43" i="1"/>
  <c r="D42" i="1"/>
  <c r="D41" i="1"/>
  <c r="D40" i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67" i="1"/>
  <c r="D80" i="1"/>
  <c r="G80" i="1" s="1"/>
  <c r="E80" i="1"/>
  <c r="D31" i="1"/>
  <c r="G31" i="1" s="1"/>
  <c r="G30" i="1"/>
  <c r="D29" i="1"/>
  <c r="G29" i="1" s="1"/>
  <c r="D28" i="1"/>
  <c r="G28" i="1" s="1"/>
  <c r="D27" i="1"/>
  <c r="G27" i="1" s="1"/>
  <c r="D26" i="1"/>
  <c r="G26" i="1" s="1"/>
  <c r="D62" i="1" l="1"/>
  <c r="E69" i="1"/>
  <c r="D69" i="1"/>
  <c r="E67" i="1"/>
  <c r="E62" i="1"/>
  <c r="E58" i="1"/>
  <c r="E57" i="1"/>
  <c r="E56" i="1"/>
  <c r="E55" i="1"/>
  <c r="E54" i="1"/>
  <c r="E53" i="1"/>
  <c r="E52" i="1"/>
  <c r="E51" i="1"/>
  <c r="E50" i="1"/>
  <c r="E49" i="1"/>
  <c r="H62" i="1"/>
  <c r="H67" i="1"/>
  <c r="G67" i="1" s="1"/>
  <c r="H69" i="1"/>
  <c r="E45" i="1"/>
  <c r="D45" i="1"/>
  <c r="H45" i="1"/>
  <c r="E43" i="1"/>
  <c r="E42" i="1"/>
  <c r="E41" i="1"/>
  <c r="E40" i="1"/>
  <c r="E38" i="1"/>
  <c r="E37" i="1"/>
  <c r="E36" i="1"/>
  <c r="H36" i="1"/>
  <c r="G36" i="1" s="1"/>
  <c r="H37" i="1"/>
  <c r="G37" i="1" s="1"/>
  <c r="H38" i="1"/>
  <c r="G38" i="1" s="1"/>
  <c r="H40" i="1"/>
  <c r="G40" i="1" s="1"/>
  <c r="H41" i="1"/>
  <c r="G41" i="1" s="1"/>
  <c r="H42" i="1"/>
  <c r="G42" i="1" s="1"/>
  <c r="H43" i="1"/>
  <c r="G43" i="1" s="1"/>
  <c r="E31" i="1"/>
  <c r="E30" i="1"/>
  <c r="E29" i="1"/>
  <c r="E28" i="1"/>
  <c r="E27" i="1"/>
  <c r="E26" i="1"/>
  <c r="E21" i="1"/>
  <c r="E20" i="1"/>
  <c r="E19" i="1"/>
  <c r="E17" i="1"/>
  <c r="E16" i="1"/>
  <c r="E15" i="1"/>
  <c r="E14" i="1"/>
  <c r="E12" i="1"/>
  <c r="E11" i="1"/>
  <c r="E9" i="1"/>
  <c r="E5" i="1"/>
  <c r="E7" i="1"/>
  <c r="E6" i="1"/>
  <c r="E4" i="1"/>
  <c r="H19" i="1"/>
  <c r="G19" i="1" s="1"/>
  <c r="H20" i="1"/>
  <c r="G20" i="1" s="1"/>
  <c r="H21" i="1"/>
  <c r="G21" i="1" s="1"/>
  <c r="H17" i="1"/>
  <c r="H16" i="1"/>
  <c r="G16" i="1" s="1"/>
  <c r="H15" i="1"/>
  <c r="G15" i="1" s="1"/>
  <c r="H14" i="1"/>
  <c r="G14" i="1" s="1"/>
  <c r="H11" i="1"/>
  <c r="G11" i="1" s="1"/>
  <c r="H12" i="1"/>
  <c r="G12" i="1" s="1"/>
  <c r="H4" i="1"/>
  <c r="G4" i="1" s="1"/>
  <c r="H5" i="1"/>
  <c r="G5" i="1" s="1"/>
  <c r="H6" i="1"/>
  <c r="G6" i="1" s="1"/>
  <c r="H7" i="1"/>
  <c r="G7" i="1" s="1"/>
  <c r="H9" i="1"/>
  <c r="G9" i="1" s="1"/>
  <c r="G17" i="1" l="1"/>
  <c r="G45" i="1"/>
  <c r="G69" i="1"/>
  <c r="G62" i="1"/>
</calcChain>
</file>

<file path=xl/sharedStrings.xml><?xml version="1.0" encoding="utf-8"?>
<sst xmlns="http://schemas.openxmlformats.org/spreadsheetml/2006/main" count="243" uniqueCount="148">
  <si>
    <t>KOD</t>
  </si>
  <si>
    <t>MODEL</t>
  </si>
  <si>
    <t>KOLOR</t>
  </si>
  <si>
    <t>CENA</t>
  </si>
  <si>
    <t>WARTOŚĆ</t>
  </si>
  <si>
    <t>ILOŚĆ</t>
  </si>
  <si>
    <t>.</t>
  </si>
  <si>
    <t>WC Racing</t>
  </si>
  <si>
    <t>05000404 100</t>
  </si>
  <si>
    <t>DOBERMANN WC 150</t>
  </si>
  <si>
    <t>BLACK</t>
  </si>
  <si>
    <t>05000704 100</t>
  </si>
  <si>
    <t>DOBERMANN WC 130</t>
  </si>
  <si>
    <t>05001904 100</t>
  </si>
  <si>
    <t>DOBERMANN WC 100</t>
  </si>
  <si>
    <t>Racing</t>
  </si>
  <si>
    <t>050C1003 100</t>
  </si>
  <si>
    <t>DOBERMANN GP 130</t>
  </si>
  <si>
    <t>050C1803 100</t>
  </si>
  <si>
    <t>DOBERMANN GP 110</t>
  </si>
  <si>
    <t>050C2603 100</t>
  </si>
  <si>
    <t>DOBERMANN GP 90</t>
  </si>
  <si>
    <t>050C3003 100</t>
  </si>
  <si>
    <t>DOBERMANN GP 70</t>
  </si>
  <si>
    <t>RACE</t>
  </si>
  <si>
    <t>RACE PREORDER</t>
  </si>
  <si>
    <t>FIS WC DEPT</t>
  </si>
  <si>
    <t>0A120200 001</t>
  </si>
  <si>
    <t>DOB.DH WC DEPT EDT PLATE</t>
  </si>
  <si>
    <t>BLACK/RED</t>
  </si>
  <si>
    <t>0A120400 001</t>
  </si>
  <si>
    <t>DOB.SG WC DEPT EDT PLATE</t>
  </si>
  <si>
    <t>0A120600 001</t>
  </si>
  <si>
    <t>DOB.GS WC DEPT PLATE</t>
  </si>
  <si>
    <t>0A120800 001</t>
  </si>
  <si>
    <t>DOB.SL WC DEPT PLATE</t>
  </si>
  <si>
    <t>FIS, Masters</t>
  </si>
  <si>
    <t>0A121400 001</t>
  </si>
  <si>
    <t>DOB.SL WC PLATE</t>
  </si>
  <si>
    <t>FIS Junior</t>
  </si>
  <si>
    <t>0A121800 001</t>
  </si>
  <si>
    <t>DOBERMANN SL RACE PLATE</t>
  </si>
  <si>
    <t>0A121600 001</t>
  </si>
  <si>
    <t>DOB.GS RACE PLATE</t>
  </si>
  <si>
    <t>0A122000 001</t>
  </si>
  <si>
    <t>DOB.GSJ PLATE</t>
  </si>
  <si>
    <t>0A122200 001</t>
  </si>
  <si>
    <t>DOB.SLJ PLATE</t>
  </si>
  <si>
    <t>0A1226CC 001</t>
  </si>
  <si>
    <t>DOB.GSM RB+XCELL14 PISTON</t>
  </si>
  <si>
    <t>0A1228KA 001</t>
  </si>
  <si>
    <t>DOB.GSR RB+XCELL14 FDT</t>
  </si>
  <si>
    <t>BLECK/RED</t>
  </si>
  <si>
    <t>070</t>
  </si>
  <si>
    <t>080</t>
  </si>
  <si>
    <t>090</t>
  </si>
  <si>
    <t>0A1330ME 001</t>
  </si>
  <si>
    <t>DOB.COMBI PRO S+J7.0 FDT</t>
  </si>
  <si>
    <t>0A1344ME 001</t>
  </si>
  <si>
    <t>TEAM J R(110-150)+J7.0 FDT</t>
  </si>
  <si>
    <t>GREY/RED</t>
  </si>
  <si>
    <t>0A1345MF 001</t>
  </si>
  <si>
    <t>TEAM J R(100-140)+J4.5 FDT</t>
  </si>
  <si>
    <t>NARTY</t>
  </si>
  <si>
    <t>WIĄZANIA</t>
  </si>
  <si>
    <t>0C016000 001</t>
  </si>
  <si>
    <t>X-COMP 24</t>
  </si>
  <si>
    <t>BLACK/FLO RED</t>
  </si>
  <si>
    <t>0C016200 001</t>
  </si>
  <si>
    <t>X-COMP 18</t>
  </si>
  <si>
    <t>0C016400 001</t>
  </si>
  <si>
    <t>X-COMP 16</t>
  </si>
  <si>
    <t>0C016600 001</t>
  </si>
  <si>
    <t>X-COMP 12</t>
  </si>
  <si>
    <t>0C016800 001</t>
  </si>
  <si>
    <t>RACE 10</t>
  </si>
  <si>
    <t>0C017000 001</t>
  </si>
  <si>
    <t>RACE 8</t>
  </si>
  <si>
    <t>BUTY</t>
  </si>
  <si>
    <t>Junior</t>
  </si>
  <si>
    <t>05073200 100</t>
  </si>
  <si>
    <t>DOBERMANN GP 60</t>
  </si>
  <si>
    <t>0N301702 741</t>
  </si>
  <si>
    <t>SINGLE SKI BAG (ECO FABRIC)</t>
  </si>
  <si>
    <t>0N301802 741</t>
  </si>
  <si>
    <t>DOUBLE ROLLER SKI BAG (ECO)</t>
  </si>
  <si>
    <t>0N303300 741</t>
  </si>
  <si>
    <t>CARGO ROLLER SKI BAG</t>
  </si>
  <si>
    <t>BLACK-RED</t>
  </si>
  <si>
    <t>0N303400 741</t>
  </si>
  <si>
    <t>GS RACE SKI BAG 3 PAIR</t>
  </si>
  <si>
    <t>0N303500 741</t>
  </si>
  <si>
    <t>DH RACE SKI BAG 3 PAIR</t>
  </si>
  <si>
    <t>0N304103 741</t>
  </si>
  <si>
    <t>RACE XL GEAR PACK DOBERMANN</t>
  </si>
  <si>
    <t>0N304203 741</t>
  </si>
  <si>
    <t>RACE XL JR GEAR PACK DOBERMANN</t>
  </si>
  <si>
    <t>0N304301 741</t>
  </si>
  <si>
    <t>XL DUFFLE ROLLER DOBERMAN</t>
  </si>
  <si>
    <t>0N304602 100</t>
  </si>
  <si>
    <t>BUSINESS TROLLEY (ECO FABRIC)</t>
  </si>
  <si>
    <t>0N304800 001</t>
  </si>
  <si>
    <t>12MTRAVEL BAG</t>
  </si>
  <si>
    <t>XS</t>
  </si>
  <si>
    <t>S/M</t>
  </si>
  <si>
    <t>L/XL</t>
  </si>
  <si>
    <t>0W011800 001</t>
  </si>
  <si>
    <t>DOBERMANN RAIN COAT</t>
  </si>
  <si>
    <t>0B082800 001</t>
  </si>
  <si>
    <t>DOB ALU 18 MM STANDARD (1PA)</t>
  </si>
  <si>
    <t>075</t>
  </si>
  <si>
    <t>085</t>
  </si>
  <si>
    <t>095</t>
  </si>
  <si>
    <t>0B083000 001</t>
  </si>
  <si>
    <t>DOB JUNIOR 16 MM (1PA)</t>
  </si>
  <si>
    <t>RED</t>
  </si>
  <si>
    <t>TORBY, PLECAKI</t>
  </si>
  <si>
    <t>PŁASZCZ TRENERSKI</t>
  </si>
  <si>
    <t>KIJE</t>
  </si>
  <si>
    <t>Masters, Coach</t>
  </si>
  <si>
    <t>Race</t>
  </si>
  <si>
    <t>AKCESORIA</t>
  </si>
  <si>
    <t>Kod</t>
  </si>
  <si>
    <t>08A01300</t>
  </si>
  <si>
    <t>DOBERMANN FOAM F.KIT(N006191)</t>
  </si>
  <si>
    <t>08A01200</t>
  </si>
  <si>
    <t>DOBERMANN FOAM LACES LINERS</t>
  </si>
  <si>
    <t xml:space="preserve"> </t>
  </si>
  <si>
    <t>KLUB</t>
  </si>
  <si>
    <t>ROCZNIK</t>
  </si>
  <si>
    <t>ZAWODNIK</t>
  </si>
  <si>
    <t>TELEFON</t>
  </si>
  <si>
    <t>e-mail</t>
  </si>
  <si>
    <t>PUNKT ODBIORU</t>
  </si>
  <si>
    <t>SUMA ZAMÓWIENIA</t>
  </si>
  <si>
    <t>RĘKAWICE NORDICA</t>
  </si>
  <si>
    <t>S</t>
  </si>
  <si>
    <t>M</t>
  </si>
  <si>
    <t>L</t>
  </si>
  <si>
    <t>XL</t>
  </si>
  <si>
    <t>XXL</t>
  </si>
  <si>
    <t>0W260700 100</t>
  </si>
  <si>
    <t>NORDICA ENFORCER PRO</t>
  </si>
  <si>
    <t>0W260800 741</t>
  </si>
  <si>
    <t>NORDICA COACH</t>
  </si>
  <si>
    <t>OW260900 744</t>
  </si>
  <si>
    <t>NORDICA PRO RIDER</t>
  </si>
  <si>
    <t>FORMULARZ ZAMÓWIENIA NORDICA RACE 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</si>
</sst>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zł&quot;_ ;_ * \(#,##0.00\)\ &quot;zł&quot;_ ;_ * &quot;-&quot;??_)\ &quot;zł&quot;_ ;_ @_ "/>
    <numFmt numFmtId="164" formatCode="#,##0.00\ &quot;zł&quot;"/>
    <numFmt numFmtId="165" formatCode="_-* #,##0.00\ &quot;zł&quot;_-;\-* #,##0.00\ &quot;zł&quot;_-;_-* &quot;-&quot;??\ &quot;zł&quot;_-;_-@_-"/>
    <numFmt numFmtId="166" formatCode="_-* #,##0.00&quot; zł&quot;_-;\-* #,##0.00&quot; zł&quot;_-;_-* \-??&quot; zł&quot;_-;_-@_-"/>
  </numFmts>
  <fonts count="25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1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13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0" fontId="13" fillId="0" borderId="0"/>
  </cellStyleXfs>
  <cellXfs count="115">
    <xf numFmtId="0" fontId="0" fillId="0" borderId="0" xfId="0"/>
    <xf numFmtId="0" fontId="4" fillId="0" borderId="0" xfId="0" applyFont="1"/>
    <xf numFmtId="49" fontId="5" fillId="2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4" xfId="0" applyFont="1" applyBorder="1"/>
    <xf numFmtId="164" fontId="5" fillId="0" borderId="1" xfId="0" applyNumberFormat="1" applyFont="1" applyBorder="1"/>
    <xf numFmtId="165" fontId="7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5" xfId="0" applyFont="1" applyBorder="1"/>
    <xf numFmtId="0" fontId="5" fillId="5" borderId="4" xfId="0" applyFont="1" applyFill="1" applyBorder="1"/>
    <xf numFmtId="0" fontId="5" fillId="5" borderId="1" xfId="0" applyFont="1" applyFill="1" applyBorder="1"/>
    <xf numFmtId="0" fontId="5" fillId="0" borderId="1" xfId="0" applyFont="1" applyBorder="1"/>
    <xf numFmtId="0" fontId="5" fillId="7" borderId="1" xfId="0" applyFont="1" applyFill="1" applyBorder="1"/>
    <xf numFmtId="0" fontId="4" fillId="0" borderId="1" xfId="0" applyFont="1" applyBorder="1"/>
    <xf numFmtId="0" fontId="8" fillId="3" borderId="1" xfId="0" applyFont="1" applyFill="1" applyBorder="1"/>
    <xf numFmtId="164" fontId="8" fillId="3" borderId="1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0" borderId="0" xfId="0" applyFont="1"/>
    <xf numFmtId="0" fontId="5" fillId="7" borderId="4" xfId="0" applyFont="1" applyFill="1" applyBorder="1"/>
    <xf numFmtId="0" fontId="6" fillId="6" borderId="1" xfId="0" applyFont="1" applyFill="1" applyBorder="1"/>
    <xf numFmtId="0" fontId="5" fillId="0" borderId="7" xfId="0" applyFont="1" applyBorder="1"/>
    <xf numFmtId="0" fontId="4" fillId="5" borderId="1" xfId="0" applyFont="1" applyFill="1" applyBorder="1"/>
    <xf numFmtId="44" fontId="4" fillId="0" borderId="1" xfId="1" applyFont="1" applyFill="1" applyBorder="1" applyAlignment="1">
      <alignment horizontal="right" wrapText="1"/>
    </xf>
    <xf numFmtId="0" fontId="7" fillId="0" borderId="0" xfId="0" applyFont="1"/>
    <xf numFmtId="164" fontId="4" fillId="0" borderId="1" xfId="1" applyNumberFormat="1" applyFont="1" applyFill="1" applyBorder="1" applyAlignment="1">
      <alignment horizontal="right" wrapText="1"/>
    </xf>
    <xf numFmtId="0" fontId="7" fillId="6" borderId="1" xfId="0" applyFont="1" applyFill="1" applyBorder="1"/>
    <xf numFmtId="0" fontId="7" fillId="0" borderId="1" xfId="0" applyFont="1" applyBorder="1"/>
    <xf numFmtId="0" fontId="7" fillId="6" borderId="4" xfId="0" applyFont="1" applyFill="1" applyBorder="1"/>
    <xf numFmtId="0" fontId="7" fillId="0" borderId="2" xfId="0" applyFont="1" applyBorder="1"/>
    <xf numFmtId="0" fontId="7" fillId="0" borderId="4" xfId="0" applyFont="1" applyBorder="1"/>
    <xf numFmtId="0" fontId="7" fillId="0" borderId="0" xfId="0" applyFont="1" applyBorder="1"/>
    <xf numFmtId="164" fontId="5" fillId="0" borderId="0" xfId="0" applyNumberFormat="1" applyFont="1" applyBorder="1"/>
    <xf numFmtId="165" fontId="7" fillId="0" borderId="0" xfId="0" applyNumberFormat="1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center" wrapText="1"/>
    </xf>
    <xf numFmtId="0" fontId="7" fillId="0" borderId="6" xfId="0" applyFont="1" applyBorder="1"/>
    <xf numFmtId="165" fontId="7" fillId="0" borderId="1" xfId="0" applyNumberFormat="1" applyFont="1" applyBorder="1" applyAlignment="1">
      <alignment horizontal="right"/>
    </xf>
    <xf numFmtId="164" fontId="4" fillId="0" borderId="4" xfId="1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0" borderId="0" xfId="0" applyFont="1" applyFill="1" applyBorder="1"/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7" fillId="5" borderId="4" xfId="0" applyFont="1" applyFill="1" applyBorder="1"/>
    <xf numFmtId="164" fontId="6" fillId="3" borderId="1" xfId="0" applyNumberFormat="1" applyFont="1" applyFill="1" applyBorder="1" applyAlignment="1">
      <alignment horizontal="center" vertical="center"/>
    </xf>
    <xf numFmtId="0" fontId="7" fillId="0" borderId="1" xfId="3" applyFont="1" applyBorder="1"/>
    <xf numFmtId="164" fontId="7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5" borderId="1" xfId="0" applyFont="1" applyFill="1" applyBorder="1"/>
    <xf numFmtId="0" fontId="7" fillId="0" borderId="4" xfId="3" applyFont="1" applyBorder="1"/>
    <xf numFmtId="165" fontId="7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" fontId="6" fillId="3" borderId="3" xfId="0" applyNumberFormat="1" applyFont="1" applyFill="1" applyBorder="1"/>
    <xf numFmtId="1" fontId="5" fillId="0" borderId="4" xfId="0" applyNumberFormat="1" applyFont="1" applyBorder="1"/>
    <xf numFmtId="1" fontId="5" fillId="0" borderId="1" xfId="0" applyNumberFormat="1" applyFont="1" applyBorder="1"/>
    <xf numFmtId="0" fontId="9" fillId="8" borderId="0" xfId="0" applyFont="1" applyFill="1"/>
    <xf numFmtId="165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9" fillId="8" borderId="0" xfId="0" applyFont="1" applyFill="1" applyBorder="1"/>
    <xf numFmtId="0" fontId="4" fillId="8" borderId="0" xfId="0" applyFont="1" applyFill="1"/>
    <xf numFmtId="0" fontId="10" fillId="8" borderId="0" xfId="0" applyFont="1" applyFill="1"/>
    <xf numFmtId="0" fontId="8" fillId="8" borderId="0" xfId="0" applyFont="1" applyFill="1"/>
    <xf numFmtId="164" fontId="6" fillId="3" borderId="3" xfId="0" applyNumberFormat="1" applyFont="1" applyFill="1" applyBorder="1" applyAlignment="1">
      <alignment horizontal="center"/>
    </xf>
    <xf numFmtId="0" fontId="11" fillId="7" borderId="4" xfId="0" applyFont="1" applyFill="1" applyBorder="1"/>
    <xf numFmtId="0" fontId="11" fillId="0" borderId="4" xfId="0" applyFont="1" applyBorder="1"/>
    <xf numFmtId="0" fontId="11" fillId="5" borderId="4" xfId="0" applyFont="1" applyFill="1" applyBorder="1"/>
    <xf numFmtId="0" fontId="11" fillId="0" borderId="1" xfId="0" applyFont="1" applyBorder="1"/>
    <xf numFmtId="0" fontId="11" fillId="5" borderId="1" xfId="0" applyFont="1" applyFill="1" applyBorder="1"/>
    <xf numFmtId="164" fontId="12" fillId="9" borderId="1" xfId="0" applyNumberFormat="1" applyFont="1" applyFill="1" applyBorder="1"/>
    <xf numFmtId="0" fontId="0" fillId="0" borderId="1" xfId="0" applyBorder="1"/>
    <xf numFmtId="44" fontId="4" fillId="0" borderId="1" xfId="1" applyFont="1" applyBorder="1" applyAlignment="1">
      <alignment horizontal="right"/>
    </xf>
    <xf numFmtId="0" fontId="4" fillId="10" borderId="1" xfId="0" applyFont="1" applyFill="1" applyBorder="1"/>
    <xf numFmtId="0" fontId="14" fillId="0" borderId="0" xfId="5" applyFont="1"/>
    <xf numFmtId="0" fontId="13" fillId="0" borderId="0" xfId="5"/>
    <xf numFmtId="0" fontId="14" fillId="0" borderId="0" xfId="5" applyFont="1" applyAlignment="1">
      <alignment horizontal="center"/>
    </xf>
    <xf numFmtId="0" fontId="15" fillId="11" borderId="12" xfId="5" applyFont="1" applyFill="1" applyBorder="1"/>
    <xf numFmtId="0" fontId="16" fillId="0" borderId="13" xfId="5" applyFont="1" applyBorder="1"/>
    <xf numFmtId="0" fontId="16" fillId="0" borderId="12" xfId="5" applyFont="1" applyBorder="1"/>
    <xf numFmtId="0" fontId="15" fillId="0" borderId="0" xfId="5" applyFont="1"/>
    <xf numFmtId="0" fontId="16" fillId="0" borderId="0" xfId="5" applyFont="1"/>
    <xf numFmtId="0" fontId="15" fillId="11" borderId="14" xfId="5" applyFont="1" applyFill="1" applyBorder="1" applyAlignment="1">
      <alignment horizontal="left"/>
    </xf>
    <xf numFmtId="0" fontId="17" fillId="11" borderId="12" xfId="5" applyFont="1" applyFill="1" applyBorder="1"/>
    <xf numFmtId="0" fontId="13" fillId="0" borderId="12" xfId="5" applyBorder="1"/>
    <xf numFmtId="0" fontId="16" fillId="0" borderId="0" xfId="5" applyFont="1" applyAlignment="1">
      <alignment horizontal="left"/>
    </xf>
    <xf numFmtId="166" fontId="18" fillId="12" borderId="16" xfId="1" applyNumberFormat="1" applyFont="1" applyFill="1" applyBorder="1" applyAlignment="1" applyProtection="1"/>
    <xf numFmtId="0" fontId="20" fillId="0" borderId="0" xfId="0" applyFont="1"/>
    <xf numFmtId="0" fontId="0" fillId="0" borderId="0" xfId="0" applyFont="1"/>
    <xf numFmtId="0" fontId="19" fillId="0" borderId="1" xfId="0" applyFont="1" applyBorder="1"/>
    <xf numFmtId="44" fontId="0" fillId="6" borderId="1" xfId="1" applyFont="1" applyFill="1" applyBorder="1" applyAlignment="1">
      <alignment horizontal="center" wrapText="1"/>
    </xf>
    <xf numFmtId="0" fontId="22" fillId="0" borderId="1" xfId="0" applyFont="1" applyBorder="1"/>
    <xf numFmtId="0" fontId="19" fillId="7" borderId="1" xfId="0" applyFont="1" applyFill="1" applyBorder="1"/>
    <xf numFmtId="49" fontId="7" fillId="0" borderId="1" xfId="0" applyNumberFormat="1" applyFont="1" applyBorder="1"/>
    <xf numFmtId="0" fontId="21" fillId="0" borderId="1" xfId="0" applyFont="1" applyBorder="1"/>
    <xf numFmtId="165" fontId="21" fillId="0" borderId="1" xfId="0" applyNumberFormat="1" applyFont="1" applyBorder="1" applyAlignment="1">
      <alignment horizontal="center"/>
    </xf>
    <xf numFmtId="0" fontId="19" fillId="5" borderId="1" xfId="0" applyFont="1" applyFill="1" applyBorder="1"/>
    <xf numFmtId="0" fontId="19" fillId="4" borderId="1" xfId="0" applyFont="1" applyFill="1" applyBorder="1" applyAlignment="1">
      <alignment horizontal="center"/>
    </xf>
    <xf numFmtId="164" fontId="24" fillId="0" borderId="1" xfId="0" applyNumberFormat="1" applyFont="1" applyFill="1" applyBorder="1"/>
    <xf numFmtId="0" fontId="14" fillId="0" borderId="0" xfId="5" applyFont="1" applyAlignment="1">
      <alignment horizontal="center"/>
    </xf>
    <xf numFmtId="0" fontId="17" fillId="11" borderId="15" xfId="5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left"/>
    </xf>
    <xf numFmtId="0" fontId="9" fillId="8" borderId="11" xfId="0" applyFont="1" applyFill="1" applyBorder="1" applyAlignment="1">
      <alignment horizontal="left"/>
    </xf>
    <xf numFmtId="49" fontId="23" fillId="8" borderId="11" xfId="0" applyNumberFormat="1" applyFont="1" applyFill="1" applyBorder="1" applyAlignment="1">
      <alignment horizontal="left"/>
    </xf>
  </cellXfs>
  <cellStyles count="6">
    <cellStyle name="Excel Built-in Normal" xfId="5" xr:uid="{45CDE1F3-29FA-C74B-AA7D-5B256537CED1}"/>
    <cellStyle name="Normalny" xfId="0" builtinId="0"/>
    <cellStyle name="Normalny 2" xfId="2" xr:uid="{F812D02D-4F30-B641-ADB8-FAF613C1DEA3}"/>
    <cellStyle name="Normalny 8" xfId="3" xr:uid="{9BFE9F66-2448-5E49-866F-AE445E094662}"/>
    <cellStyle name="Walutowy" xfId="1" builtinId="4"/>
    <cellStyle name="Walutowy 2" xfId="4" xr:uid="{81AECFB6-97E8-9740-A572-164BC94605CB}"/>
  </cellStyles>
  <dxfs count="13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115887</xdr:rowOff>
    </xdr:from>
    <xdr:to>
      <xdr:col>2</xdr:col>
      <xdr:colOff>120650</xdr:colOff>
      <xdr:row>2</xdr:row>
      <xdr:rowOff>39408</xdr:rowOff>
    </xdr:to>
    <xdr:pic>
      <xdr:nvPicPr>
        <xdr:cNvPr id="2" name="Obraz 1" descr="n.png">
          <a:extLst>
            <a:ext uri="{FF2B5EF4-FFF2-40B4-BE49-F238E27FC236}">
              <a16:creationId xmlns:a16="http://schemas.microsoft.com/office/drawing/2014/main" id="{893F3F3D-8E98-8D46-87C3-BD048C131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850" y="115887"/>
          <a:ext cx="2349500" cy="317221"/>
        </a:xfrm>
        <a:prstGeom prst="rect">
          <a:avLst/>
        </a:prstGeom>
      </xdr:spPr>
    </xdr:pic>
    <xdr:clientData/>
  </xdr:twoCellAnchor>
  <xdr:twoCellAnchor editAs="oneCell">
    <xdr:from>
      <xdr:col>5</xdr:col>
      <xdr:colOff>459421</xdr:colOff>
      <xdr:row>0</xdr:row>
      <xdr:rowOff>134937</xdr:rowOff>
    </xdr:from>
    <xdr:to>
      <xdr:col>6</xdr:col>
      <xdr:colOff>48847</xdr:colOff>
      <xdr:row>11</xdr:row>
      <xdr:rowOff>9563</xdr:rowOff>
    </xdr:to>
    <xdr:pic>
      <xdr:nvPicPr>
        <xdr:cNvPr id="3" name="Obraz 2" descr="n2.png">
          <a:extLst>
            <a:ext uri="{FF2B5EF4-FFF2-40B4-BE49-F238E27FC236}">
              <a16:creationId xmlns:a16="http://schemas.microsoft.com/office/drawing/2014/main" id="{52E29557-A8AA-DC4F-A352-4EC090CE8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41036" y="134937"/>
          <a:ext cx="986426" cy="23657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psiuk/Documents/SKISYSTEM/RACE_PROGRAM_2122/WPISZ_KLUB_NAZWISKO_RACE_NORDICA_21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GŁÓWNA"/>
      <sheetName val="NORDICA RACE"/>
    </sheetNames>
    <sheetDataSet>
      <sheetData sheetId="0"/>
      <sheetData sheetId="1">
        <row r="31">
          <cell r="H31">
            <v>0</v>
          </cell>
        </row>
        <row r="42">
          <cell r="H42">
            <v>0</v>
          </cell>
        </row>
        <row r="57">
          <cell r="H57">
            <v>0</v>
          </cell>
        </row>
        <row r="65">
          <cell r="H65">
            <v>0</v>
          </cell>
        </row>
        <row r="73">
          <cell r="H73">
            <v>0</v>
          </cell>
        </row>
        <row r="78">
          <cell r="H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700A5-A6C6-2443-A492-878A60B5395E}">
  <dimension ref="A2:G14"/>
  <sheetViews>
    <sheetView tabSelected="1" zoomScale="130" zoomScaleNormal="130" workbookViewId="0">
      <selection activeCell="C6" sqref="C6"/>
    </sheetView>
  </sheetViews>
  <sheetFormatPr baseColWidth="10" defaultColWidth="8.5" defaultRowHeight="15"/>
  <cols>
    <col min="1" max="1" width="8.5" style="86"/>
    <col min="2" max="2" width="16.33203125" style="86" customWidth="1"/>
    <col min="3" max="3" width="33" style="86" customWidth="1"/>
    <col min="4" max="4" width="16.33203125" style="86" customWidth="1"/>
    <col min="5" max="5" width="8.5" style="86"/>
    <col min="6" max="6" width="18.33203125" style="86" customWidth="1"/>
    <col min="7" max="16384" width="8.5" style="86"/>
  </cols>
  <sheetData>
    <row r="2" spans="1:7" ht="19">
      <c r="A2" s="85"/>
      <c r="B2" s="110" t="s">
        <v>147</v>
      </c>
      <c r="C2" s="110"/>
      <c r="D2" s="110"/>
      <c r="E2" s="110"/>
      <c r="F2" s="110"/>
      <c r="G2" s="110"/>
    </row>
    <row r="3" spans="1:7" ht="19">
      <c r="F3" s="87"/>
      <c r="G3" s="87"/>
    </row>
    <row r="4" spans="1:7" ht="19">
      <c r="F4" s="87"/>
      <c r="G4" s="87"/>
    </row>
    <row r="5" spans="1:7" ht="19">
      <c r="F5" s="87"/>
      <c r="G5" s="87"/>
    </row>
    <row r="6" spans="1:7" ht="19">
      <c r="B6" s="88" t="s">
        <v>128</v>
      </c>
      <c r="C6" s="89"/>
      <c r="E6" s="88" t="s">
        <v>129</v>
      </c>
      <c r="F6" s="87"/>
      <c r="G6" s="87"/>
    </row>
    <row r="7" spans="1:7" ht="19">
      <c r="B7" s="88" t="s">
        <v>130</v>
      </c>
      <c r="C7" s="89"/>
      <c r="E7" s="90"/>
      <c r="F7" s="87"/>
      <c r="G7" s="87"/>
    </row>
    <row r="8" spans="1:7" ht="19">
      <c r="B8" s="91"/>
      <c r="C8" s="92"/>
      <c r="E8" s="92"/>
      <c r="F8" s="87"/>
      <c r="G8" s="87"/>
    </row>
    <row r="9" spans="1:7">
      <c r="B9" s="88" t="s">
        <v>131</v>
      </c>
      <c r="C9" s="90"/>
      <c r="E9" s="92"/>
    </row>
    <row r="10" spans="1:7">
      <c r="B10" s="93" t="s">
        <v>132</v>
      </c>
      <c r="C10" s="90"/>
      <c r="E10" s="92"/>
    </row>
    <row r="11" spans="1:7">
      <c r="B11" s="91"/>
      <c r="C11" s="92"/>
      <c r="E11" s="92"/>
    </row>
    <row r="12" spans="1:7">
      <c r="B12" s="94" t="s">
        <v>133</v>
      </c>
      <c r="C12" s="95"/>
      <c r="F12" s="91"/>
    </row>
    <row r="13" spans="1:7" ht="16" thickBot="1">
      <c r="F13" s="96"/>
    </row>
    <row r="14" spans="1:7" ht="16" thickBot="1">
      <c r="B14" s="111" t="s">
        <v>134</v>
      </c>
      <c r="C14" s="111"/>
      <c r="D14" s="97">
        <f>'[1]NORDICA RACE'!H31+'[1]NORDICA RACE'!H42+'[1]NORDICA RACE'!H57+'[1]NORDICA RACE'!H65+'[1]NORDICA RACE'!H73+'[1]NORDICA RACE'!H78</f>
        <v>0</v>
      </c>
    </row>
  </sheetData>
  <mergeCells count="2">
    <mergeCell ref="B2:G2"/>
    <mergeCell ref="B14:C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9C7D9-1BEE-2145-9462-7A36C359B240}">
  <dimension ref="A1:AB84"/>
  <sheetViews>
    <sheetView workbookViewId="0">
      <selection activeCell="U14" sqref="U14"/>
    </sheetView>
  </sheetViews>
  <sheetFormatPr baseColWidth="10" defaultRowHeight="16"/>
  <cols>
    <col min="1" max="1" width="15.5" style="1" bestFit="1" customWidth="1"/>
    <col min="2" max="2" width="40.6640625" style="1" bestFit="1" customWidth="1"/>
    <col min="3" max="3" width="17.1640625" style="1" bestFit="1" customWidth="1"/>
    <col min="4" max="4" width="19.33203125" style="1" bestFit="1" customWidth="1"/>
    <col min="5" max="5" width="12.5" style="44" bestFit="1" customWidth="1"/>
    <col min="6" max="6" width="12.83203125" style="1" bestFit="1" customWidth="1"/>
    <col min="7" max="7" width="14.1640625" style="1" bestFit="1" customWidth="1"/>
    <col min="8" max="8" width="6.6640625" style="1" bestFit="1" customWidth="1"/>
    <col min="9" max="23" width="4.83203125" style="1" bestFit="1" customWidth="1"/>
    <col min="24" max="25" width="4.6640625" style="1" bestFit="1" customWidth="1"/>
    <col min="26" max="16384" width="10.83203125" style="1"/>
  </cols>
  <sheetData>
    <row r="1" spans="1:23" ht="18">
      <c r="A1" s="67" t="s">
        <v>63</v>
      </c>
      <c r="B1" s="72"/>
    </row>
    <row r="2" spans="1:23">
      <c r="A2" s="2" t="s">
        <v>0</v>
      </c>
      <c r="B2" s="3" t="s">
        <v>1</v>
      </c>
      <c r="C2" s="3" t="s">
        <v>2</v>
      </c>
      <c r="D2" s="4" t="s">
        <v>25</v>
      </c>
      <c r="E2" s="3" t="s">
        <v>24</v>
      </c>
      <c r="F2" s="4" t="s">
        <v>3</v>
      </c>
      <c r="G2" s="3" t="s">
        <v>4</v>
      </c>
      <c r="H2" s="5" t="s">
        <v>5</v>
      </c>
    </row>
    <row r="3" spans="1:23">
      <c r="A3" s="6" t="s">
        <v>122</v>
      </c>
      <c r="B3" s="7" t="s">
        <v>26</v>
      </c>
      <c r="C3" s="8"/>
      <c r="D3" s="9"/>
      <c r="E3" s="45"/>
      <c r="F3" s="9"/>
      <c r="G3" s="9"/>
      <c r="H3" s="9"/>
      <c r="I3" s="10">
        <v>156</v>
      </c>
      <c r="J3" s="10">
        <v>165</v>
      </c>
      <c r="K3" s="10">
        <v>185</v>
      </c>
      <c r="L3" s="10">
        <v>188</v>
      </c>
      <c r="M3" s="10">
        <v>193</v>
      </c>
      <c r="N3" s="10">
        <v>195</v>
      </c>
      <c r="O3" s="10">
        <v>202</v>
      </c>
      <c r="P3" s="10">
        <v>205</v>
      </c>
      <c r="Q3" s="10">
        <v>212</v>
      </c>
      <c r="R3" s="10">
        <v>218</v>
      </c>
    </row>
    <row r="4" spans="1:23">
      <c r="A4" s="36" t="s">
        <v>27</v>
      </c>
      <c r="B4" s="35" t="s">
        <v>28</v>
      </c>
      <c r="C4" s="32" t="s">
        <v>29</v>
      </c>
      <c r="D4" s="12">
        <f>F4-(F4*0.3)</f>
        <v>3989.9929999999999</v>
      </c>
      <c r="E4" s="13">
        <f>F4-(F4*0.2)</f>
        <v>4559.9920000000002</v>
      </c>
      <c r="F4" s="31">
        <v>5699.99</v>
      </c>
      <c r="G4" s="14">
        <f>D4*H4</f>
        <v>0</v>
      </c>
      <c r="H4" s="15">
        <f>SUM(I4:R4)</f>
        <v>0</v>
      </c>
      <c r="I4" s="16"/>
      <c r="J4" s="16"/>
      <c r="K4" s="16"/>
      <c r="L4" s="16"/>
      <c r="M4" s="16"/>
      <c r="N4" s="16"/>
      <c r="O4" s="16"/>
      <c r="P4" s="16"/>
      <c r="Q4" s="11"/>
      <c r="R4" s="11"/>
    </row>
    <row r="5" spans="1:23">
      <c r="A5" s="36" t="s">
        <v>30</v>
      </c>
      <c r="B5" s="35" t="s">
        <v>31</v>
      </c>
      <c r="C5" s="32" t="s">
        <v>29</v>
      </c>
      <c r="D5" s="109">
        <f>F5-(F5*0.3)</f>
        <v>3989.9929999999999</v>
      </c>
      <c r="E5" s="13">
        <f>F5-(F5*0.2)</f>
        <v>4559.9920000000002</v>
      </c>
      <c r="F5" s="31">
        <v>5699.99</v>
      </c>
      <c r="G5" s="14">
        <f t="shared" ref="G5:G7" si="0">D5*H5</f>
        <v>0</v>
      </c>
      <c r="H5" s="15">
        <f t="shared" ref="H5:H7" si="1">SUM(I5:R5)</f>
        <v>0</v>
      </c>
      <c r="I5" s="17"/>
      <c r="J5" s="17"/>
      <c r="K5" s="18"/>
      <c r="L5" s="17"/>
      <c r="M5" s="19"/>
      <c r="N5" s="18"/>
      <c r="O5" s="11"/>
      <c r="P5" s="11"/>
      <c r="Q5" s="11"/>
      <c r="R5" s="16"/>
    </row>
    <row r="6" spans="1:23">
      <c r="A6" s="36" t="s">
        <v>32</v>
      </c>
      <c r="B6" s="35" t="s">
        <v>33</v>
      </c>
      <c r="C6" s="32" t="s">
        <v>29</v>
      </c>
      <c r="D6" s="12">
        <f t="shared" ref="D6:D7" si="2">F6-(F6*0.3)</f>
        <v>3639.9929999999999</v>
      </c>
      <c r="E6" s="13">
        <f t="shared" ref="E6:E7" si="3">F6-(F6*0.2)</f>
        <v>4159.9920000000002</v>
      </c>
      <c r="F6" s="31">
        <v>5199.99</v>
      </c>
      <c r="G6" s="14">
        <f t="shared" si="0"/>
        <v>0</v>
      </c>
      <c r="H6" s="15">
        <f t="shared" si="1"/>
        <v>0</v>
      </c>
      <c r="I6" s="17"/>
      <c r="J6" s="17"/>
      <c r="K6" s="19"/>
      <c r="L6" s="20"/>
      <c r="M6" s="18"/>
      <c r="N6" s="17"/>
      <c r="O6" s="16"/>
      <c r="P6" s="16"/>
      <c r="Q6" s="16"/>
      <c r="R6" s="16"/>
    </row>
    <row r="7" spans="1:23">
      <c r="A7" s="36" t="s">
        <v>34</v>
      </c>
      <c r="B7" s="35" t="s">
        <v>35</v>
      </c>
      <c r="C7" s="32" t="s">
        <v>29</v>
      </c>
      <c r="D7" s="12">
        <f t="shared" si="2"/>
        <v>3639.9929999999999</v>
      </c>
      <c r="E7" s="13">
        <f t="shared" si="3"/>
        <v>4159.9920000000002</v>
      </c>
      <c r="F7" s="31">
        <v>5199.99</v>
      </c>
      <c r="G7" s="14">
        <f t="shared" si="0"/>
        <v>0</v>
      </c>
      <c r="H7" s="15">
        <f t="shared" si="1"/>
        <v>0</v>
      </c>
      <c r="I7" s="18"/>
      <c r="J7" s="18"/>
      <c r="K7" s="17"/>
      <c r="L7" s="17"/>
      <c r="M7" s="17"/>
      <c r="N7" s="17"/>
      <c r="O7" s="17"/>
      <c r="P7" s="17"/>
      <c r="Q7" s="17"/>
      <c r="R7" s="17"/>
    </row>
    <row r="8" spans="1:23">
      <c r="A8" s="6" t="s">
        <v>122</v>
      </c>
      <c r="B8" s="7" t="s">
        <v>36</v>
      </c>
      <c r="C8" s="21"/>
      <c r="D8" s="9"/>
      <c r="E8" s="46"/>
      <c r="F8" s="22"/>
      <c r="G8" s="9"/>
      <c r="H8" s="9"/>
      <c r="I8" s="23">
        <v>156</v>
      </c>
      <c r="J8" s="23">
        <v>165</v>
      </c>
      <c r="K8" s="24"/>
      <c r="L8" s="24"/>
      <c r="M8" s="24"/>
      <c r="N8" s="24"/>
      <c r="O8" s="24"/>
      <c r="P8" s="24"/>
      <c r="Q8" s="24"/>
      <c r="R8" s="24"/>
    </row>
    <row r="9" spans="1:23">
      <c r="A9" s="33" t="s">
        <v>37</v>
      </c>
      <c r="B9" s="41" t="s">
        <v>38</v>
      </c>
      <c r="C9" s="32" t="s">
        <v>29</v>
      </c>
      <c r="D9" s="12">
        <f>F9-(F9*0.3)</f>
        <v>3184.9929999999999</v>
      </c>
      <c r="E9" s="13">
        <f>F9-(F9*0.2)</f>
        <v>3639.9919999999997</v>
      </c>
      <c r="F9" s="31">
        <v>4549.99</v>
      </c>
      <c r="G9" s="14">
        <f>D9*H9</f>
        <v>0</v>
      </c>
      <c r="H9" s="15">
        <f>SUM(I9:J9)</f>
        <v>0</v>
      </c>
      <c r="I9" s="11"/>
      <c r="J9" s="11"/>
      <c r="K9" s="24"/>
      <c r="L9" s="24"/>
      <c r="M9" s="24"/>
      <c r="N9" s="24"/>
      <c r="O9" s="24"/>
      <c r="P9" s="24"/>
      <c r="Q9" s="24"/>
      <c r="R9" s="24"/>
    </row>
    <row r="10" spans="1:23">
      <c r="A10" s="6" t="s">
        <v>122</v>
      </c>
      <c r="B10" s="7" t="s">
        <v>119</v>
      </c>
      <c r="C10" s="21"/>
      <c r="D10" s="9"/>
      <c r="E10" s="46"/>
      <c r="F10" s="22"/>
      <c r="G10" s="9"/>
      <c r="H10" s="9"/>
      <c r="I10" s="10">
        <v>155</v>
      </c>
      <c r="J10" s="10">
        <v>160</v>
      </c>
      <c r="K10" s="10">
        <v>165</v>
      </c>
      <c r="L10" s="10">
        <v>170</v>
      </c>
      <c r="M10" s="10">
        <v>175</v>
      </c>
      <c r="N10" s="10">
        <v>180</v>
      </c>
      <c r="O10" s="10">
        <v>185</v>
      </c>
      <c r="P10" s="10">
        <v>143</v>
      </c>
      <c r="Q10" s="10">
        <v>149</v>
      </c>
      <c r="R10" s="10">
        <v>150</v>
      </c>
      <c r="S10" s="10">
        <v>157</v>
      </c>
      <c r="T10" s="10">
        <v>164</v>
      </c>
      <c r="U10" s="10">
        <v>178</v>
      </c>
      <c r="V10" s="10">
        <v>183</v>
      </c>
      <c r="W10" s="10">
        <v>188</v>
      </c>
    </row>
    <row r="11" spans="1:23">
      <c r="A11" s="36" t="s">
        <v>48</v>
      </c>
      <c r="B11" s="35" t="s">
        <v>49</v>
      </c>
      <c r="C11" s="33" t="s">
        <v>29</v>
      </c>
      <c r="D11" s="12">
        <f>F11-(F11*0.3)</f>
        <v>3919.9929999999999</v>
      </c>
      <c r="E11" s="13">
        <f t="shared" ref="E11:E12" si="4">F11-(F11*0.2)</f>
        <v>4479.9920000000002</v>
      </c>
      <c r="F11" s="31">
        <v>5599.99</v>
      </c>
      <c r="G11" s="14">
        <f>D11*H11</f>
        <v>0</v>
      </c>
      <c r="H11" s="15">
        <f>SUM(I11:O11)</f>
        <v>0</v>
      </c>
      <c r="I11" s="16"/>
      <c r="J11" s="16"/>
      <c r="K11" s="16"/>
      <c r="L11" s="11"/>
      <c r="M11" s="11"/>
      <c r="N11" s="11"/>
      <c r="O11" s="11"/>
      <c r="P11" s="25"/>
      <c r="Q11" s="26"/>
      <c r="R11" s="25"/>
      <c r="S11" s="25"/>
      <c r="T11" s="25"/>
      <c r="U11" s="25"/>
      <c r="V11" s="25"/>
      <c r="W11" s="25"/>
    </row>
    <row r="12" spans="1:23">
      <c r="A12" s="36" t="s">
        <v>50</v>
      </c>
      <c r="B12" s="35" t="s">
        <v>51</v>
      </c>
      <c r="C12" s="33" t="s">
        <v>52</v>
      </c>
      <c r="D12" s="12">
        <f>F12-(F12*0.3)</f>
        <v>3219.9929999999999</v>
      </c>
      <c r="E12" s="13">
        <f t="shared" si="4"/>
        <v>3679.9919999999997</v>
      </c>
      <c r="F12" s="31">
        <v>4599.99</v>
      </c>
      <c r="G12" s="14">
        <f>D12*H12</f>
        <v>0</v>
      </c>
      <c r="H12" s="15">
        <f t="shared" ref="H12" si="5">SUM(I12:O12)</f>
        <v>0</v>
      </c>
      <c r="I12" s="16"/>
      <c r="J12" s="16"/>
      <c r="K12" s="16"/>
      <c r="L12" s="11"/>
      <c r="M12" s="11"/>
      <c r="N12" s="11"/>
      <c r="O12" s="11"/>
      <c r="P12" s="25"/>
      <c r="Q12" s="25"/>
      <c r="R12" s="25"/>
      <c r="S12" s="19"/>
      <c r="T12" s="19"/>
      <c r="U12" s="18"/>
      <c r="V12" s="18"/>
      <c r="W12" s="18"/>
    </row>
    <row r="13" spans="1:23">
      <c r="A13" s="6" t="s">
        <v>122</v>
      </c>
      <c r="B13" s="7" t="s">
        <v>39</v>
      </c>
      <c r="C13" s="7"/>
      <c r="D13" s="75"/>
      <c r="E13" s="7"/>
      <c r="F13" s="7"/>
      <c r="G13" s="7"/>
      <c r="H13" s="7"/>
      <c r="I13" s="10">
        <v>121</v>
      </c>
      <c r="J13" s="10">
        <v>128</v>
      </c>
      <c r="K13" s="10">
        <v>135</v>
      </c>
      <c r="L13" s="10">
        <v>136</v>
      </c>
      <c r="M13" s="10">
        <v>142</v>
      </c>
      <c r="N13" s="10">
        <v>143</v>
      </c>
      <c r="O13" s="10">
        <v>149</v>
      </c>
      <c r="P13" s="10">
        <v>150</v>
      </c>
      <c r="Q13" s="10">
        <v>157</v>
      </c>
      <c r="R13" s="10">
        <v>164</v>
      </c>
      <c r="S13" s="10">
        <v>171</v>
      </c>
      <c r="T13" s="10">
        <v>178</v>
      </c>
      <c r="U13" s="10">
        <v>183</v>
      </c>
      <c r="V13" s="10">
        <v>188</v>
      </c>
    </row>
    <row r="14" spans="1:23">
      <c r="A14" s="36" t="s">
        <v>40</v>
      </c>
      <c r="B14" s="35" t="s">
        <v>41</v>
      </c>
      <c r="C14" s="33" t="s">
        <v>29</v>
      </c>
      <c r="D14" s="12">
        <f>F14-(F14*0.3)</f>
        <v>2099.9929999999999</v>
      </c>
      <c r="E14" s="13">
        <f t="shared" ref="E14:E17" si="6">F14-(F14*0.2)</f>
        <v>2399.9919999999997</v>
      </c>
      <c r="F14" s="31">
        <v>2999.99</v>
      </c>
      <c r="G14" s="14">
        <f t="shared" ref="G14:G17" si="7">D14*H14</f>
        <v>0</v>
      </c>
      <c r="H14" s="27">
        <f>SUM(I14:U14)</f>
        <v>0</v>
      </c>
      <c r="I14" s="25"/>
      <c r="J14" s="25"/>
      <c r="K14" s="25"/>
      <c r="L14" s="25"/>
      <c r="M14" s="25"/>
      <c r="N14" s="25"/>
      <c r="O14" s="26"/>
      <c r="P14" s="25"/>
      <c r="Q14" s="25"/>
      <c r="R14" s="25"/>
      <c r="S14" s="25"/>
      <c r="T14" s="25"/>
      <c r="U14" s="25"/>
      <c r="V14" s="25"/>
    </row>
    <row r="15" spans="1:23">
      <c r="A15" s="36" t="s">
        <v>42</v>
      </c>
      <c r="B15" s="35" t="s">
        <v>43</v>
      </c>
      <c r="C15" s="33" t="s">
        <v>29</v>
      </c>
      <c r="D15" s="12">
        <f t="shared" ref="D15" si="8">F15-(F15*0.3)</f>
        <v>2204.9929999999999</v>
      </c>
      <c r="E15" s="13">
        <f t="shared" si="6"/>
        <v>2519.9919999999997</v>
      </c>
      <c r="F15" s="31">
        <v>3149.99</v>
      </c>
      <c r="G15" s="14">
        <f t="shared" si="7"/>
        <v>0</v>
      </c>
      <c r="H15" s="27">
        <f>SUM(I15:U15)</f>
        <v>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1"/>
      <c r="U15" s="11"/>
      <c r="V15" s="11"/>
    </row>
    <row r="16" spans="1:23" ht="20">
      <c r="A16" s="36" t="s">
        <v>44</v>
      </c>
      <c r="B16" s="35" t="s">
        <v>45</v>
      </c>
      <c r="C16" s="34" t="s">
        <v>29</v>
      </c>
      <c r="D16" s="81">
        <f>F16-(F16*0.3)</f>
        <v>1469.9929999999999</v>
      </c>
      <c r="E16" s="13">
        <f t="shared" si="6"/>
        <v>1679.9919999999997</v>
      </c>
      <c r="F16" s="43">
        <v>2099.9899999999998</v>
      </c>
      <c r="G16" s="14">
        <f t="shared" si="7"/>
        <v>0</v>
      </c>
      <c r="H16" s="15">
        <f>SUM(I16:U16)</f>
        <v>0</v>
      </c>
      <c r="I16" s="78"/>
      <c r="J16" s="78"/>
      <c r="K16" s="76"/>
      <c r="L16" s="77"/>
      <c r="M16" s="76"/>
      <c r="N16" s="77"/>
      <c r="O16" s="76"/>
      <c r="P16" s="77"/>
      <c r="Q16" s="77"/>
      <c r="R16" s="79"/>
      <c r="S16" s="79"/>
      <c r="T16" s="80"/>
      <c r="U16" s="80"/>
      <c r="V16" s="80"/>
    </row>
    <row r="17" spans="1:25" ht="20">
      <c r="A17" s="33" t="s">
        <v>46</v>
      </c>
      <c r="B17" s="33" t="s">
        <v>47</v>
      </c>
      <c r="C17" s="32" t="s">
        <v>29</v>
      </c>
      <c r="D17" s="81">
        <f>F17-(F17*0.3)</f>
        <v>1469.9929999999999</v>
      </c>
      <c r="E17" s="13">
        <f t="shared" si="6"/>
        <v>1679.9919999999997</v>
      </c>
      <c r="F17" s="31">
        <v>2099.9899999999998</v>
      </c>
      <c r="G17" s="14">
        <f t="shared" si="7"/>
        <v>0</v>
      </c>
      <c r="H17" s="18">
        <f>SUM(I17:U17)</f>
        <v>0</v>
      </c>
      <c r="I17" s="77"/>
      <c r="J17" s="77"/>
      <c r="K17" s="77"/>
      <c r="L17" s="76"/>
      <c r="M17" s="77"/>
      <c r="N17" s="78"/>
      <c r="O17" s="77"/>
      <c r="P17" s="78"/>
      <c r="Q17" s="78"/>
      <c r="R17" s="80"/>
      <c r="S17" s="80"/>
      <c r="T17" s="80"/>
      <c r="U17" s="80"/>
      <c r="V17" s="20"/>
    </row>
    <row r="18" spans="1:25">
      <c r="A18" s="8" t="s">
        <v>122</v>
      </c>
      <c r="B18" s="8" t="s">
        <v>79</v>
      </c>
      <c r="C18" s="21"/>
      <c r="D18" s="9"/>
      <c r="E18" s="46"/>
      <c r="F18" s="22"/>
      <c r="G18" s="9"/>
      <c r="H18" s="9"/>
      <c r="I18" s="10" t="s">
        <v>53</v>
      </c>
      <c r="J18" s="10" t="s">
        <v>54</v>
      </c>
      <c r="K18" s="10" t="s">
        <v>55</v>
      </c>
      <c r="L18" s="10">
        <v>100</v>
      </c>
      <c r="M18" s="10">
        <v>108</v>
      </c>
      <c r="N18" s="10">
        <v>110</v>
      </c>
      <c r="O18" s="10">
        <v>118</v>
      </c>
      <c r="P18" s="10">
        <v>120</v>
      </c>
      <c r="Q18" s="10">
        <v>128</v>
      </c>
      <c r="R18" s="10">
        <v>130</v>
      </c>
      <c r="S18" s="10">
        <v>138</v>
      </c>
      <c r="T18" s="10">
        <v>140</v>
      </c>
      <c r="U18" s="10">
        <v>148</v>
      </c>
      <c r="V18" s="10">
        <v>150</v>
      </c>
      <c r="W18" s="10">
        <v>162</v>
      </c>
    </row>
    <row r="19" spans="1:25">
      <c r="A19" s="33" t="s">
        <v>56</v>
      </c>
      <c r="B19" s="33" t="s">
        <v>57</v>
      </c>
      <c r="C19" s="33" t="s">
        <v>29</v>
      </c>
      <c r="D19" s="12">
        <f>F19-(F19*0.3)</f>
        <v>1154.9929999999999</v>
      </c>
      <c r="E19" s="13">
        <f t="shared" ref="E19:E21" si="9">F19-(F19*0.2)</f>
        <v>1319.992</v>
      </c>
      <c r="F19" s="31">
        <v>1649.99</v>
      </c>
      <c r="G19" s="14">
        <f t="shared" ref="G19:G21" si="10">D19*H19</f>
        <v>0</v>
      </c>
      <c r="H19" s="18">
        <f>SUM(I19:W19)</f>
        <v>0</v>
      </c>
      <c r="I19" s="28"/>
      <c r="J19" s="28"/>
      <c r="K19" s="28"/>
      <c r="L19" s="20"/>
      <c r="M19" s="28"/>
      <c r="N19" s="20"/>
      <c r="O19" s="28"/>
      <c r="P19" s="20"/>
      <c r="Q19" s="28"/>
      <c r="R19" s="20"/>
      <c r="S19" s="28"/>
      <c r="T19" s="20"/>
      <c r="U19" s="28"/>
      <c r="V19" s="20"/>
      <c r="W19" s="20"/>
    </row>
    <row r="20" spans="1:25">
      <c r="A20" s="33" t="s">
        <v>58</v>
      </c>
      <c r="B20" s="33" t="s">
        <v>59</v>
      </c>
      <c r="C20" s="33" t="s">
        <v>60</v>
      </c>
      <c r="D20" s="12">
        <f t="shared" ref="D20:D21" si="11">F20-(F20*0.3)</f>
        <v>769.99299999999994</v>
      </c>
      <c r="E20" s="13">
        <f t="shared" si="9"/>
        <v>879.99199999999996</v>
      </c>
      <c r="F20" s="31">
        <v>1099.99</v>
      </c>
      <c r="G20" s="14">
        <f t="shared" si="10"/>
        <v>0</v>
      </c>
      <c r="H20" s="18">
        <f t="shared" ref="H20:H21" si="12">SUM(I20:W20)</f>
        <v>0</v>
      </c>
      <c r="I20" s="28"/>
      <c r="J20" s="28"/>
      <c r="K20" s="28"/>
      <c r="L20" s="28"/>
      <c r="M20" s="28"/>
      <c r="N20" s="20"/>
      <c r="O20" s="28"/>
      <c r="P20" s="20"/>
      <c r="Q20" s="28"/>
      <c r="R20" s="20"/>
      <c r="S20" s="28"/>
      <c r="T20" s="20"/>
      <c r="U20" s="28"/>
      <c r="V20" s="20"/>
      <c r="W20" s="28"/>
    </row>
    <row r="21" spans="1:25">
      <c r="A21" s="33" t="s">
        <v>61</v>
      </c>
      <c r="B21" s="33" t="s">
        <v>62</v>
      </c>
      <c r="C21" s="33" t="s">
        <v>60</v>
      </c>
      <c r="D21" s="12">
        <f t="shared" si="11"/>
        <v>699.99299999999994</v>
      </c>
      <c r="E21" s="13">
        <f t="shared" si="9"/>
        <v>799.99199999999996</v>
      </c>
      <c r="F21" s="31">
        <v>999.99</v>
      </c>
      <c r="G21" s="14">
        <f t="shared" si="10"/>
        <v>0</v>
      </c>
      <c r="H21" s="18">
        <f t="shared" si="12"/>
        <v>0</v>
      </c>
      <c r="I21" s="28"/>
      <c r="J21" s="28"/>
      <c r="K21" s="28"/>
      <c r="L21" s="20"/>
      <c r="M21" s="28"/>
      <c r="N21" s="20"/>
      <c r="O21" s="28"/>
      <c r="P21" s="20"/>
      <c r="Q21" s="28"/>
      <c r="R21" s="20"/>
      <c r="S21" s="28"/>
      <c r="T21" s="20"/>
      <c r="U21" s="28"/>
      <c r="V21" s="28"/>
      <c r="W21" s="28"/>
    </row>
    <row r="22" spans="1:25">
      <c r="A22" s="37"/>
      <c r="B22" s="37"/>
      <c r="C22" s="37"/>
      <c r="D22" s="38"/>
      <c r="E22" s="39"/>
      <c r="F22" s="40"/>
      <c r="G22" s="68"/>
      <c r="H22" s="47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</row>
    <row r="23" spans="1:25" ht="18">
      <c r="A23" s="67" t="s">
        <v>64</v>
      </c>
      <c r="B23" s="72"/>
    </row>
    <row r="24" spans="1:25">
      <c r="A24" s="2" t="s">
        <v>0</v>
      </c>
      <c r="B24" s="3" t="s">
        <v>1</v>
      </c>
      <c r="C24" s="3" t="s">
        <v>2</v>
      </c>
      <c r="D24" s="4"/>
      <c r="E24" s="3"/>
      <c r="F24" s="4" t="s">
        <v>3</v>
      </c>
      <c r="G24" s="3" t="s">
        <v>4</v>
      </c>
      <c r="H24" s="5" t="s">
        <v>5</v>
      </c>
    </row>
    <row r="25" spans="1:25">
      <c r="A25" s="6" t="s">
        <v>6</v>
      </c>
      <c r="B25" s="7" t="s">
        <v>120</v>
      </c>
      <c r="C25" s="7"/>
      <c r="D25" s="9"/>
      <c r="E25" s="45"/>
      <c r="F25" s="9"/>
      <c r="G25" s="8"/>
      <c r="H25" s="8"/>
    </row>
    <row r="26" spans="1:25">
      <c r="A26" s="36" t="s">
        <v>65</v>
      </c>
      <c r="B26" s="36" t="s">
        <v>66</v>
      </c>
      <c r="C26" s="35" t="s">
        <v>67</v>
      </c>
      <c r="D26" s="12">
        <f>F26-(F26*0.3)</f>
        <v>1154.9929999999999</v>
      </c>
      <c r="E26" s="13">
        <f t="shared" ref="E26:E31" si="13">F26-(F26*0.2)</f>
        <v>1319.992</v>
      </c>
      <c r="F26" s="29">
        <v>1649.99</v>
      </c>
      <c r="G26" s="14">
        <f t="shared" ref="G26:G31" si="14">D26*H26</f>
        <v>0</v>
      </c>
      <c r="H26" s="18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>
      <c r="A27" s="36" t="s">
        <v>68</v>
      </c>
      <c r="B27" s="36" t="s">
        <v>69</v>
      </c>
      <c r="C27" s="35" t="s">
        <v>67</v>
      </c>
      <c r="D27" s="12">
        <f t="shared" ref="D27:D31" si="15">F27-(F27*0.3)</f>
        <v>1119.9929999999999</v>
      </c>
      <c r="E27" s="13">
        <f t="shared" si="13"/>
        <v>1279.992</v>
      </c>
      <c r="F27" s="31">
        <v>1599.99</v>
      </c>
      <c r="G27" s="14">
        <f t="shared" si="14"/>
        <v>0</v>
      </c>
      <c r="H27" s="18"/>
    </row>
    <row r="28" spans="1:25">
      <c r="A28" s="36" t="s">
        <v>70</v>
      </c>
      <c r="B28" s="36" t="s">
        <v>71</v>
      </c>
      <c r="C28" s="35" t="s">
        <v>67</v>
      </c>
      <c r="D28" s="12">
        <f t="shared" si="15"/>
        <v>804.99299999999994</v>
      </c>
      <c r="E28" s="13">
        <f t="shared" si="13"/>
        <v>919.99199999999996</v>
      </c>
      <c r="F28" s="31">
        <v>1149.99</v>
      </c>
      <c r="G28" s="14">
        <f t="shared" si="14"/>
        <v>0</v>
      </c>
      <c r="H28" s="18"/>
    </row>
    <row r="29" spans="1:25">
      <c r="A29" s="33" t="s">
        <v>72</v>
      </c>
      <c r="B29" s="33" t="s">
        <v>73</v>
      </c>
      <c r="C29" s="33" t="s">
        <v>67</v>
      </c>
      <c r="D29" s="12">
        <f t="shared" si="15"/>
        <v>699.99299999999994</v>
      </c>
      <c r="E29" s="13">
        <f t="shared" si="13"/>
        <v>799.99199999999996</v>
      </c>
      <c r="F29" s="31">
        <v>999.99</v>
      </c>
      <c r="G29" s="14">
        <f t="shared" si="14"/>
        <v>0</v>
      </c>
      <c r="H29" s="18"/>
    </row>
    <row r="30" spans="1:25">
      <c r="A30" s="33" t="s">
        <v>74</v>
      </c>
      <c r="B30" s="33" t="s">
        <v>75</v>
      </c>
      <c r="C30" s="33" t="s">
        <v>67</v>
      </c>
      <c r="D30" s="81">
        <f>F30-(F30*0.3)</f>
        <v>433.99300000000005</v>
      </c>
      <c r="E30" s="13">
        <f t="shared" si="13"/>
        <v>495.99200000000002</v>
      </c>
      <c r="F30" s="31">
        <v>619.99</v>
      </c>
      <c r="G30" s="14">
        <f t="shared" si="14"/>
        <v>0</v>
      </c>
      <c r="H30" s="18"/>
    </row>
    <row r="31" spans="1:25">
      <c r="A31" s="33" t="s">
        <v>76</v>
      </c>
      <c r="B31" s="33" t="s">
        <v>77</v>
      </c>
      <c r="C31" s="33" t="s">
        <v>67</v>
      </c>
      <c r="D31" s="12">
        <f t="shared" si="15"/>
        <v>335.99300000000005</v>
      </c>
      <c r="E31" s="13">
        <f t="shared" si="13"/>
        <v>383.99200000000002</v>
      </c>
      <c r="F31" s="31">
        <v>479.99</v>
      </c>
      <c r="G31" s="14">
        <f t="shared" si="14"/>
        <v>0</v>
      </c>
      <c r="H31" s="18"/>
    </row>
    <row r="33" spans="1:28" ht="18">
      <c r="A33" s="71" t="s">
        <v>78</v>
      </c>
      <c r="B33" s="72"/>
    </row>
    <row r="34" spans="1:28">
      <c r="A34" s="2" t="s">
        <v>0</v>
      </c>
      <c r="B34" s="3" t="s">
        <v>1</v>
      </c>
      <c r="C34" s="3" t="s">
        <v>2</v>
      </c>
      <c r="D34" s="3"/>
      <c r="E34" s="3"/>
      <c r="F34" s="3" t="s">
        <v>3</v>
      </c>
      <c r="G34" s="3" t="s">
        <v>4</v>
      </c>
      <c r="H34" s="5" t="s">
        <v>5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>
      <c r="A35" s="48" t="s">
        <v>6</v>
      </c>
      <c r="B35" s="49" t="s">
        <v>7</v>
      </c>
      <c r="C35" s="49"/>
      <c r="D35" s="50"/>
      <c r="E35" s="49"/>
      <c r="F35" s="50"/>
      <c r="G35" s="49"/>
      <c r="H35" s="49"/>
      <c r="I35" s="10">
        <v>3</v>
      </c>
      <c r="J35" s="10">
        <v>4</v>
      </c>
      <c r="K35" s="10">
        <v>5</v>
      </c>
      <c r="L35" s="10">
        <v>6</v>
      </c>
      <c r="M35" s="10">
        <v>7</v>
      </c>
      <c r="N35" s="10">
        <v>8</v>
      </c>
      <c r="O35" s="10">
        <v>9</v>
      </c>
      <c r="P35" s="10">
        <v>10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>
      <c r="A36" s="36" t="s">
        <v>8</v>
      </c>
      <c r="B36" s="53" t="s">
        <v>9</v>
      </c>
      <c r="C36" s="35" t="s">
        <v>10</v>
      </c>
      <c r="D36" s="12">
        <f>F36-(F36*0.3)</f>
        <v>1994.9929999999999</v>
      </c>
      <c r="E36" s="13">
        <f t="shared" ref="E36:E45" si="16">F36-(F36*0.2)</f>
        <v>2279.9919999999997</v>
      </c>
      <c r="F36" s="54">
        <v>2849.99</v>
      </c>
      <c r="G36" s="14">
        <f t="shared" ref="G36:G38" si="17">D36*H36</f>
        <v>0</v>
      </c>
      <c r="H36" s="11">
        <f>SUM(I36:P36)</f>
        <v>0</v>
      </c>
      <c r="I36" s="36"/>
      <c r="J36" s="36"/>
      <c r="K36" s="36"/>
      <c r="L36" s="36"/>
      <c r="M36" s="36"/>
      <c r="N36" s="36"/>
      <c r="O36" s="36"/>
      <c r="P36" s="36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>
      <c r="A37" s="36" t="s">
        <v>11</v>
      </c>
      <c r="B37" s="53" t="s">
        <v>12</v>
      </c>
      <c r="C37" s="35" t="s">
        <v>10</v>
      </c>
      <c r="D37" s="12">
        <f t="shared" ref="D37:D38" si="18">F37-(F37*0.3)</f>
        <v>1994.9929999999999</v>
      </c>
      <c r="E37" s="13">
        <f t="shared" si="16"/>
        <v>2279.9919999999997</v>
      </c>
      <c r="F37" s="54">
        <v>2849.99</v>
      </c>
      <c r="G37" s="14">
        <f t="shared" si="17"/>
        <v>0</v>
      </c>
      <c r="H37" s="11">
        <f t="shared" ref="H37:H38" si="19">SUM(I37:P37)</f>
        <v>0</v>
      </c>
      <c r="I37" s="36"/>
      <c r="J37" s="36"/>
      <c r="K37" s="36"/>
      <c r="L37" s="36"/>
      <c r="M37" s="36"/>
      <c r="N37" s="36"/>
      <c r="O37" s="36"/>
      <c r="P37" s="36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>
      <c r="A38" s="36" t="s">
        <v>13</v>
      </c>
      <c r="B38" s="53" t="s">
        <v>14</v>
      </c>
      <c r="C38" s="35" t="s">
        <v>10</v>
      </c>
      <c r="D38" s="12">
        <f t="shared" si="18"/>
        <v>1679.9929999999999</v>
      </c>
      <c r="E38" s="13">
        <f t="shared" si="16"/>
        <v>1919.9919999999997</v>
      </c>
      <c r="F38" s="54">
        <v>2399.9899999999998</v>
      </c>
      <c r="G38" s="14">
        <f t="shared" si="17"/>
        <v>0</v>
      </c>
      <c r="H38" s="11">
        <f t="shared" si="19"/>
        <v>0</v>
      </c>
      <c r="I38" s="36"/>
      <c r="J38" s="36"/>
      <c r="K38" s="36"/>
      <c r="L38" s="36"/>
      <c r="M38" s="36"/>
      <c r="N38" s="36"/>
      <c r="O38" s="51"/>
      <c r="P38" s="51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>
      <c r="A39" s="48" t="s">
        <v>6</v>
      </c>
      <c r="B39" s="49" t="s">
        <v>15</v>
      </c>
      <c r="C39" s="49"/>
      <c r="D39" s="52"/>
      <c r="E39" s="49"/>
      <c r="F39" s="52"/>
      <c r="G39" s="55"/>
      <c r="H39" s="55"/>
      <c r="I39" s="10">
        <v>215</v>
      </c>
      <c r="J39" s="10">
        <v>220</v>
      </c>
      <c r="K39" s="10">
        <v>225</v>
      </c>
      <c r="L39" s="10">
        <v>230</v>
      </c>
      <c r="M39" s="10">
        <v>235</v>
      </c>
      <c r="N39" s="10">
        <v>240</v>
      </c>
      <c r="O39" s="10">
        <v>245</v>
      </c>
      <c r="P39" s="10">
        <v>250</v>
      </c>
      <c r="Q39" s="10">
        <v>255</v>
      </c>
      <c r="R39" s="10">
        <v>260</v>
      </c>
      <c r="S39" s="10">
        <v>265</v>
      </c>
      <c r="T39" s="10">
        <v>270</v>
      </c>
      <c r="U39" s="10">
        <v>275</v>
      </c>
      <c r="V39" s="10">
        <v>280</v>
      </c>
      <c r="W39" s="10">
        <v>285</v>
      </c>
      <c r="X39" s="10">
        <v>290</v>
      </c>
      <c r="Y39" s="10">
        <v>295</v>
      </c>
      <c r="Z39" s="30"/>
      <c r="AA39" s="30"/>
      <c r="AB39" s="30"/>
    </row>
    <row r="40" spans="1:28">
      <c r="A40" s="36" t="s">
        <v>16</v>
      </c>
      <c r="B40" s="53" t="s">
        <v>17</v>
      </c>
      <c r="C40" s="33" t="s">
        <v>10</v>
      </c>
      <c r="D40" s="12">
        <f>F40-(F40*0.3)</f>
        <v>1784.9929999999999</v>
      </c>
      <c r="E40" s="13">
        <f t="shared" si="16"/>
        <v>2039.9919999999997</v>
      </c>
      <c r="F40" s="54">
        <v>2549.9899999999998</v>
      </c>
      <c r="G40" s="14">
        <f t="shared" ref="G40:G43" si="20">D40*H40</f>
        <v>0</v>
      </c>
      <c r="H40" s="33">
        <f>SUM(I40:Y40)</f>
        <v>0</v>
      </c>
      <c r="I40" s="56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0"/>
      <c r="AA40" s="30"/>
      <c r="AB40" s="30"/>
    </row>
    <row r="41" spans="1:28">
      <c r="A41" s="33" t="s">
        <v>18</v>
      </c>
      <c r="B41" s="53" t="s">
        <v>19</v>
      </c>
      <c r="C41" s="33" t="s">
        <v>10</v>
      </c>
      <c r="D41" s="12">
        <f t="shared" ref="D41:D43" si="21">F41-(F41*0.3)</f>
        <v>1469.9929999999999</v>
      </c>
      <c r="E41" s="13">
        <f t="shared" si="16"/>
        <v>1679.9919999999997</v>
      </c>
      <c r="F41" s="54">
        <v>2099.9899999999998</v>
      </c>
      <c r="G41" s="14">
        <f t="shared" si="20"/>
        <v>0</v>
      </c>
      <c r="H41" s="33">
        <f t="shared" ref="H41:H43" si="22">SUM(I41:Y41)</f>
        <v>0</v>
      </c>
      <c r="I41" s="56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0"/>
      <c r="AA41" s="30"/>
      <c r="AB41" s="30"/>
    </row>
    <row r="42" spans="1:28">
      <c r="A42" s="36" t="s">
        <v>20</v>
      </c>
      <c r="B42" s="57" t="s">
        <v>21</v>
      </c>
      <c r="C42" s="36" t="s">
        <v>10</v>
      </c>
      <c r="D42" s="12">
        <f t="shared" si="21"/>
        <v>1049.9929999999999</v>
      </c>
      <c r="E42" s="58">
        <f t="shared" si="16"/>
        <v>1199.992</v>
      </c>
      <c r="F42" s="59">
        <v>1499.99</v>
      </c>
      <c r="G42" s="14">
        <f t="shared" si="20"/>
        <v>0</v>
      </c>
      <c r="H42" s="36">
        <f t="shared" si="22"/>
        <v>0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51"/>
      <c r="W42" s="51"/>
      <c r="X42" s="51"/>
      <c r="Y42" s="51"/>
      <c r="Z42" s="30"/>
      <c r="AA42" s="30"/>
      <c r="AB42" s="30"/>
    </row>
    <row r="43" spans="1:28">
      <c r="A43" s="33" t="s">
        <v>22</v>
      </c>
      <c r="B43" s="53" t="s">
        <v>23</v>
      </c>
      <c r="C43" s="33" t="s">
        <v>10</v>
      </c>
      <c r="D43" s="12">
        <f t="shared" si="21"/>
        <v>909.99299999999994</v>
      </c>
      <c r="E43" s="13">
        <f t="shared" si="16"/>
        <v>1039.992</v>
      </c>
      <c r="F43" s="54">
        <v>1299.99</v>
      </c>
      <c r="G43" s="14">
        <f t="shared" si="20"/>
        <v>0</v>
      </c>
      <c r="H43" s="33">
        <f t="shared" si="22"/>
        <v>0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56"/>
      <c r="W43" s="56"/>
      <c r="X43" s="56"/>
      <c r="Y43" s="56"/>
      <c r="Z43" s="33"/>
      <c r="AA43" s="30"/>
      <c r="AB43" s="30"/>
    </row>
    <row r="44" spans="1:28">
      <c r="A44" s="55" t="s">
        <v>6</v>
      </c>
      <c r="B44" s="55" t="s">
        <v>79</v>
      </c>
      <c r="C44" s="55"/>
      <c r="D44" s="52"/>
      <c r="E44" s="55"/>
      <c r="F44" s="52"/>
      <c r="G44" s="55"/>
      <c r="H44" s="55"/>
      <c r="I44" s="10">
        <v>190</v>
      </c>
      <c r="J44" s="10">
        <v>195</v>
      </c>
      <c r="K44" s="10">
        <v>200</v>
      </c>
      <c r="L44" s="10">
        <v>205</v>
      </c>
      <c r="M44" s="10">
        <v>210</v>
      </c>
      <c r="N44" s="10">
        <v>215</v>
      </c>
      <c r="O44" s="10">
        <v>220</v>
      </c>
      <c r="P44" s="10">
        <v>225</v>
      </c>
      <c r="Q44" s="10">
        <v>230</v>
      </c>
      <c r="R44" s="10">
        <v>235</v>
      </c>
      <c r="S44" s="10">
        <v>240</v>
      </c>
      <c r="T44" s="10">
        <v>245</v>
      </c>
      <c r="U44" s="10">
        <v>250</v>
      </c>
      <c r="V44" s="10">
        <v>255</v>
      </c>
      <c r="W44" s="10">
        <v>260</v>
      </c>
      <c r="X44" s="10">
        <v>265</v>
      </c>
      <c r="Y44" s="10">
        <v>270</v>
      </c>
      <c r="Z44" s="10">
        <v>275</v>
      </c>
    </row>
    <row r="45" spans="1:28">
      <c r="A45" s="33" t="s">
        <v>80</v>
      </c>
      <c r="B45" s="33" t="s">
        <v>81</v>
      </c>
      <c r="C45" s="33" t="s">
        <v>10</v>
      </c>
      <c r="D45" s="12">
        <f t="shared" ref="D45" si="23">F45-(F45*0.4)</f>
        <v>539.99399999999991</v>
      </c>
      <c r="E45" s="42">
        <f t="shared" si="16"/>
        <v>719.99199999999996</v>
      </c>
      <c r="F45" s="60">
        <v>899.99</v>
      </c>
      <c r="G45" s="14">
        <f>D45*H45</f>
        <v>0</v>
      </c>
      <c r="H45" s="33">
        <f>SUM(I45:Z45)</f>
        <v>0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7" spans="1:28" ht="18">
      <c r="A47" s="112" t="s">
        <v>116</v>
      </c>
      <c r="B47" s="112"/>
    </row>
    <row r="48" spans="1:28">
      <c r="A48" s="2" t="s">
        <v>0</v>
      </c>
      <c r="B48" s="3" t="s">
        <v>1</v>
      </c>
      <c r="C48" s="3" t="s">
        <v>2</v>
      </c>
      <c r="D48" s="4"/>
      <c r="E48" s="3"/>
      <c r="F48" s="4" t="s">
        <v>3</v>
      </c>
      <c r="G48" s="3" t="s">
        <v>4</v>
      </c>
      <c r="H48" s="5" t="s">
        <v>5</v>
      </c>
      <c r="I48" s="30"/>
      <c r="J48" s="30"/>
      <c r="K48" s="30"/>
      <c r="L48" s="30"/>
      <c r="M48" s="30"/>
      <c r="N48" s="30"/>
      <c r="O48" s="30"/>
      <c r="P48" s="30"/>
      <c r="Q48" s="30"/>
    </row>
    <row r="49" spans="1:17">
      <c r="A49" s="33" t="s">
        <v>82</v>
      </c>
      <c r="B49" s="33" t="s">
        <v>83</v>
      </c>
      <c r="C49" s="18" t="s">
        <v>29</v>
      </c>
      <c r="D49" s="12">
        <f>F49-(F49*0.3)</f>
        <v>279.99299999999999</v>
      </c>
      <c r="E49" s="13">
        <f t="shared" ref="E49:E58" si="24">F49-(F49*0.2)</f>
        <v>319.99200000000002</v>
      </c>
      <c r="F49" s="31">
        <v>399.99</v>
      </c>
      <c r="G49" s="14">
        <f t="shared" ref="G49:G58" si="25">D49*H49</f>
        <v>0</v>
      </c>
      <c r="H49" s="18"/>
      <c r="I49" s="30"/>
      <c r="J49" s="30"/>
      <c r="K49" s="30"/>
      <c r="L49" s="30"/>
      <c r="M49" s="30"/>
      <c r="N49" s="30"/>
      <c r="O49" s="30"/>
      <c r="P49" s="30"/>
      <c r="Q49" s="30"/>
    </row>
    <row r="50" spans="1:17">
      <c r="A50" s="33" t="s">
        <v>84</v>
      </c>
      <c r="B50" s="33" t="s">
        <v>85</v>
      </c>
      <c r="C50" s="18" t="s">
        <v>29</v>
      </c>
      <c r="D50" s="12">
        <f t="shared" ref="D50:D58" si="26">F50-(F50*0.3)</f>
        <v>769.99299999999994</v>
      </c>
      <c r="E50" s="13">
        <f t="shared" si="24"/>
        <v>879.99199999999996</v>
      </c>
      <c r="F50" s="31">
        <v>1099.99</v>
      </c>
      <c r="G50" s="14">
        <f t="shared" si="25"/>
        <v>0</v>
      </c>
      <c r="H50" s="18"/>
      <c r="I50" s="30"/>
      <c r="J50" s="30"/>
      <c r="K50" s="30"/>
      <c r="L50" s="30"/>
      <c r="M50" s="30"/>
      <c r="N50" s="30"/>
      <c r="O50" s="30"/>
      <c r="P50" s="30"/>
      <c r="Q50" s="30"/>
    </row>
    <row r="51" spans="1:17">
      <c r="A51" s="33" t="s">
        <v>86</v>
      </c>
      <c r="B51" s="33" t="s">
        <v>87</v>
      </c>
      <c r="C51" s="18" t="s">
        <v>88</v>
      </c>
      <c r="D51" s="12">
        <f t="shared" si="26"/>
        <v>944.99299999999994</v>
      </c>
      <c r="E51" s="13">
        <f t="shared" si="24"/>
        <v>1079.992</v>
      </c>
      <c r="F51" s="31">
        <v>1349.99</v>
      </c>
      <c r="G51" s="14">
        <f t="shared" si="25"/>
        <v>0</v>
      </c>
      <c r="H51" s="18"/>
      <c r="I51" s="30"/>
      <c r="J51" s="30"/>
      <c r="K51" s="30"/>
      <c r="L51" s="30"/>
      <c r="M51" s="30"/>
      <c r="N51" s="30"/>
      <c r="O51" s="30"/>
      <c r="P51" s="30"/>
      <c r="Q51" s="30"/>
    </row>
    <row r="52" spans="1:17">
      <c r="A52" s="33" t="s">
        <v>89</v>
      </c>
      <c r="B52" s="33" t="s">
        <v>90</v>
      </c>
      <c r="C52" s="18" t="s">
        <v>88</v>
      </c>
      <c r="D52" s="12">
        <f t="shared" si="26"/>
        <v>594.99300000000005</v>
      </c>
      <c r="E52" s="13">
        <f t="shared" si="24"/>
        <v>679.99199999999996</v>
      </c>
      <c r="F52" s="31">
        <v>849.99</v>
      </c>
      <c r="G52" s="14">
        <f t="shared" si="25"/>
        <v>0</v>
      </c>
      <c r="H52" s="18"/>
      <c r="I52" s="30"/>
      <c r="J52" s="30"/>
      <c r="K52" s="30"/>
      <c r="L52" s="30"/>
      <c r="M52" s="30"/>
      <c r="N52" s="30"/>
      <c r="O52" s="30"/>
      <c r="P52" s="30"/>
      <c r="Q52" s="30"/>
    </row>
    <row r="53" spans="1:17">
      <c r="A53" s="33" t="s">
        <v>91</v>
      </c>
      <c r="B53" s="33" t="s">
        <v>92</v>
      </c>
      <c r="C53" s="18" t="s">
        <v>88</v>
      </c>
      <c r="D53" s="12">
        <f t="shared" si="26"/>
        <v>594.99300000000005</v>
      </c>
      <c r="E53" s="13">
        <f t="shared" si="24"/>
        <v>679.99199999999996</v>
      </c>
      <c r="F53" s="31">
        <v>849.99</v>
      </c>
      <c r="G53" s="14">
        <f t="shared" si="25"/>
        <v>0</v>
      </c>
      <c r="H53" s="18"/>
      <c r="I53" s="30"/>
      <c r="J53" s="30"/>
      <c r="K53" s="30"/>
      <c r="L53" s="30"/>
      <c r="M53" s="30"/>
      <c r="N53" s="30"/>
      <c r="O53" s="30"/>
      <c r="P53" s="30"/>
      <c r="Q53" s="30"/>
    </row>
    <row r="54" spans="1:17">
      <c r="A54" s="33" t="s">
        <v>93</v>
      </c>
      <c r="B54" s="33" t="s">
        <v>94</v>
      </c>
      <c r="C54" s="18" t="s">
        <v>29</v>
      </c>
      <c r="D54" s="12">
        <f t="shared" si="26"/>
        <v>419.99300000000005</v>
      </c>
      <c r="E54" s="13">
        <f t="shared" si="24"/>
        <v>479.99200000000002</v>
      </c>
      <c r="F54" s="31">
        <v>599.99</v>
      </c>
      <c r="G54" s="14">
        <f t="shared" si="25"/>
        <v>0</v>
      </c>
      <c r="H54" s="18"/>
    </row>
    <row r="55" spans="1:17">
      <c r="A55" s="33" t="s">
        <v>95</v>
      </c>
      <c r="B55" s="33" t="s">
        <v>96</v>
      </c>
      <c r="C55" s="18" t="s">
        <v>29</v>
      </c>
      <c r="D55" s="12">
        <f t="shared" si="26"/>
        <v>419.99300000000005</v>
      </c>
      <c r="E55" s="13">
        <f t="shared" si="24"/>
        <v>479.99200000000002</v>
      </c>
      <c r="F55" s="31">
        <v>599.99</v>
      </c>
      <c r="G55" s="14">
        <f t="shared" si="25"/>
        <v>0</v>
      </c>
      <c r="H55" s="18"/>
    </row>
    <row r="56" spans="1:17">
      <c r="A56" s="33" t="s">
        <v>97</v>
      </c>
      <c r="B56" s="33" t="s">
        <v>98</v>
      </c>
      <c r="C56" s="18" t="s">
        <v>29</v>
      </c>
      <c r="D56" s="12">
        <f t="shared" si="26"/>
        <v>769.99299999999994</v>
      </c>
      <c r="E56" s="13">
        <f t="shared" si="24"/>
        <v>879.99199999999996</v>
      </c>
      <c r="F56" s="31">
        <v>1099.99</v>
      </c>
      <c r="G56" s="14">
        <f t="shared" si="25"/>
        <v>0</v>
      </c>
      <c r="H56" s="18"/>
    </row>
    <row r="57" spans="1:17">
      <c r="A57" s="33" t="s">
        <v>99</v>
      </c>
      <c r="B57" s="33" t="s">
        <v>100</v>
      </c>
      <c r="C57" s="18" t="s">
        <v>10</v>
      </c>
      <c r="D57" s="12">
        <f t="shared" si="26"/>
        <v>629.99299999999994</v>
      </c>
      <c r="E57" s="13">
        <f t="shared" si="24"/>
        <v>719.99199999999996</v>
      </c>
      <c r="F57" s="31">
        <v>899.99</v>
      </c>
      <c r="G57" s="14">
        <f t="shared" si="25"/>
        <v>0</v>
      </c>
      <c r="H57" s="18"/>
      <c r="I57" s="30"/>
      <c r="J57" s="30"/>
      <c r="K57" s="30"/>
      <c r="L57" s="30"/>
      <c r="M57" s="30"/>
      <c r="N57" s="30"/>
      <c r="O57" s="30"/>
      <c r="P57" s="30"/>
      <c r="Q57" s="30"/>
    </row>
    <row r="58" spans="1:17">
      <c r="A58" s="33" t="s">
        <v>101</v>
      </c>
      <c r="B58" s="33" t="s">
        <v>102</v>
      </c>
      <c r="C58" s="18" t="s">
        <v>10</v>
      </c>
      <c r="D58" s="12">
        <f t="shared" si="26"/>
        <v>398.99300000000005</v>
      </c>
      <c r="E58" s="13">
        <f t="shared" si="24"/>
        <v>455.99200000000002</v>
      </c>
      <c r="F58" s="31">
        <v>569.99</v>
      </c>
      <c r="G58" s="14">
        <f t="shared" si="25"/>
        <v>0</v>
      </c>
      <c r="H58" s="18"/>
      <c r="I58" s="30"/>
      <c r="J58" s="30"/>
      <c r="K58" s="30"/>
      <c r="L58" s="30"/>
      <c r="M58" s="30"/>
      <c r="N58" s="30"/>
      <c r="O58" s="30"/>
      <c r="P58" s="30"/>
      <c r="Q58" s="30"/>
    </row>
    <row r="59" spans="1:17">
      <c r="G59" s="44"/>
    </row>
    <row r="60" spans="1:17" ht="18">
      <c r="A60" s="113" t="s">
        <v>117</v>
      </c>
      <c r="B60" s="113"/>
      <c r="G60" s="44"/>
    </row>
    <row r="61" spans="1:17">
      <c r="A61" s="62" t="s">
        <v>0</v>
      </c>
      <c r="B61" s="63" t="s">
        <v>1</v>
      </c>
      <c r="C61" s="63" t="s">
        <v>2</v>
      </c>
      <c r="D61" s="4"/>
      <c r="E61" s="63"/>
      <c r="F61" s="4" t="s">
        <v>3</v>
      </c>
      <c r="G61" s="63" t="s">
        <v>4</v>
      </c>
      <c r="H61" s="62" t="s">
        <v>5</v>
      </c>
      <c r="I61" s="10" t="s">
        <v>103</v>
      </c>
      <c r="J61" s="10" t="s">
        <v>104</v>
      </c>
      <c r="K61" s="10" t="s">
        <v>105</v>
      </c>
      <c r="M61" s="30"/>
      <c r="N61" s="30"/>
      <c r="O61" s="30"/>
    </row>
    <row r="62" spans="1:17">
      <c r="A62" s="33" t="s">
        <v>106</v>
      </c>
      <c r="B62" s="33" t="s">
        <v>107</v>
      </c>
      <c r="C62" s="33" t="s">
        <v>10</v>
      </c>
      <c r="D62" s="12">
        <f>F62-(F62*0.3)</f>
        <v>475.99300000000005</v>
      </c>
      <c r="E62" s="13">
        <f t="shared" ref="E62" si="27">F62-(F62*0.2)</f>
        <v>543.99199999999996</v>
      </c>
      <c r="F62" s="31">
        <v>679.99</v>
      </c>
      <c r="G62" s="14">
        <f>D62*H62</f>
        <v>0</v>
      </c>
      <c r="H62" s="18">
        <f>SUM(I62:K62)</f>
        <v>0</v>
      </c>
      <c r="I62" s="18"/>
      <c r="J62" s="18"/>
      <c r="K62" s="18"/>
      <c r="M62" s="30"/>
      <c r="N62" s="30"/>
      <c r="O62" s="30"/>
    </row>
    <row r="63" spans="1:17">
      <c r="G63" s="44"/>
    </row>
    <row r="64" spans="1:17" ht="18">
      <c r="A64" s="67" t="s">
        <v>118</v>
      </c>
      <c r="B64" s="73"/>
      <c r="G64" s="44"/>
    </row>
    <row r="65" spans="1:17">
      <c r="A65" s="62" t="s">
        <v>0</v>
      </c>
      <c r="B65" s="63" t="s">
        <v>1</v>
      </c>
      <c r="C65" s="63" t="s">
        <v>2</v>
      </c>
      <c r="D65" s="4"/>
      <c r="E65" s="63"/>
      <c r="F65" s="4" t="s">
        <v>3</v>
      </c>
      <c r="G65" s="63" t="s">
        <v>4</v>
      </c>
      <c r="H65" s="62" t="s">
        <v>5</v>
      </c>
    </row>
    <row r="66" spans="1:17">
      <c r="A66" s="6" t="s">
        <v>0</v>
      </c>
      <c r="B66" s="7" t="s">
        <v>15</v>
      </c>
      <c r="C66" s="7"/>
      <c r="D66" s="52"/>
      <c r="E66" s="7"/>
      <c r="F66" s="52"/>
      <c r="G66" s="7"/>
      <c r="H66" s="64"/>
      <c r="I66" s="10">
        <v>110</v>
      </c>
      <c r="J66" s="10">
        <v>115</v>
      </c>
      <c r="K66" s="10">
        <v>120</v>
      </c>
      <c r="L66" s="10">
        <v>125</v>
      </c>
      <c r="M66" s="10">
        <v>130</v>
      </c>
      <c r="N66" s="10">
        <v>135</v>
      </c>
      <c r="O66" s="24"/>
      <c r="P66" s="24"/>
      <c r="Q66" s="24"/>
    </row>
    <row r="67" spans="1:17">
      <c r="A67" s="36" t="s">
        <v>108</v>
      </c>
      <c r="B67" s="36" t="s">
        <v>109</v>
      </c>
      <c r="C67" s="35" t="s">
        <v>29</v>
      </c>
      <c r="D67" s="12">
        <f>F67-(F67*0.3)</f>
        <v>174.99299999999999</v>
      </c>
      <c r="E67" s="13">
        <f t="shared" ref="E67" si="28">F67-(F67*0.2)</f>
        <v>199.99200000000002</v>
      </c>
      <c r="F67" s="61">
        <v>249.99</v>
      </c>
      <c r="G67" s="14">
        <f>D67*H67</f>
        <v>0</v>
      </c>
      <c r="H67" s="65">
        <f>SUM(I67:N67)</f>
        <v>0</v>
      </c>
      <c r="I67" s="11"/>
      <c r="J67" s="11"/>
      <c r="K67" s="11"/>
      <c r="L67" s="11"/>
      <c r="M67" s="11"/>
      <c r="N67" s="11"/>
      <c r="O67" s="24"/>
      <c r="P67" s="24"/>
      <c r="Q67" s="24"/>
    </row>
    <row r="68" spans="1:17">
      <c r="A68" s="6" t="s">
        <v>0</v>
      </c>
      <c r="B68" s="7" t="s">
        <v>79</v>
      </c>
      <c r="C68" s="7"/>
      <c r="D68" s="52"/>
      <c r="E68" s="7"/>
      <c r="F68" s="52"/>
      <c r="G68" s="7"/>
      <c r="H68" s="64"/>
      <c r="I68" s="10" t="s">
        <v>53</v>
      </c>
      <c r="J68" s="10" t="s">
        <v>110</v>
      </c>
      <c r="K68" s="10" t="s">
        <v>54</v>
      </c>
      <c r="L68" s="10" t="s">
        <v>111</v>
      </c>
      <c r="M68" s="10" t="s">
        <v>55</v>
      </c>
      <c r="N68" s="10" t="s">
        <v>112</v>
      </c>
      <c r="O68" s="10">
        <v>100</v>
      </c>
      <c r="P68" s="10">
        <v>105</v>
      </c>
      <c r="Q68" s="10">
        <v>110</v>
      </c>
    </row>
    <row r="69" spans="1:17">
      <c r="A69" s="33" t="s">
        <v>113</v>
      </c>
      <c r="B69" s="33" t="s">
        <v>114</v>
      </c>
      <c r="C69" s="33" t="s">
        <v>115</v>
      </c>
      <c r="D69" s="12">
        <f t="shared" ref="D69" si="29">F69-(F69*0.4)</f>
        <v>89.994</v>
      </c>
      <c r="E69" s="13">
        <f t="shared" ref="E69" si="30">F69-(F69*0.2)</f>
        <v>119.992</v>
      </c>
      <c r="F69" s="61">
        <v>149.99</v>
      </c>
      <c r="G69" s="14">
        <f>D69*H69</f>
        <v>0</v>
      </c>
      <c r="H69" s="66">
        <f>SUM(I69:Q69)</f>
        <v>0</v>
      </c>
      <c r="I69" s="18"/>
      <c r="J69" s="18"/>
      <c r="K69" s="18"/>
      <c r="L69" s="18"/>
      <c r="M69" s="18"/>
      <c r="N69" s="18"/>
      <c r="O69" s="18"/>
      <c r="P69" s="18"/>
      <c r="Q69" s="18"/>
    </row>
    <row r="71" spans="1:17" s="99" customFormat="1" ht="18">
      <c r="A71" s="114" t="s">
        <v>135</v>
      </c>
      <c r="B71" s="114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</row>
    <row r="72" spans="1:17" s="99" customFormat="1">
      <c r="A72" s="62" t="s">
        <v>0</v>
      </c>
      <c r="B72" s="63" t="s">
        <v>1</v>
      </c>
      <c r="C72" s="63" t="s">
        <v>2</v>
      </c>
      <c r="D72" s="4"/>
      <c r="E72" s="63"/>
      <c r="F72" s="4" t="s">
        <v>3</v>
      </c>
      <c r="G72" s="63" t="s">
        <v>4</v>
      </c>
      <c r="H72" s="62" t="s">
        <v>5</v>
      </c>
      <c r="I72" s="108" t="s">
        <v>103</v>
      </c>
      <c r="J72" s="108" t="s">
        <v>136</v>
      </c>
      <c r="K72" s="108" t="s">
        <v>137</v>
      </c>
      <c r="L72" s="108" t="s">
        <v>138</v>
      </c>
      <c r="M72" s="108" t="s">
        <v>139</v>
      </c>
      <c r="N72" s="108" t="s">
        <v>140</v>
      </c>
    </row>
    <row r="73" spans="1:17" s="99" customFormat="1">
      <c r="A73" s="104" t="s">
        <v>141</v>
      </c>
      <c r="B73" s="33" t="s">
        <v>142</v>
      </c>
      <c r="C73" s="33" t="s">
        <v>10</v>
      </c>
      <c r="D73" s="12">
        <f t="shared" ref="D73:D75" si="31">F73-(F73*0.4)</f>
        <v>479.99399999999997</v>
      </c>
      <c r="E73" s="13">
        <f t="shared" ref="E73:E75" si="32">F73-(F73*0.2)</f>
        <v>639.99199999999996</v>
      </c>
      <c r="F73" s="101">
        <v>799.99</v>
      </c>
      <c r="G73" s="105">
        <f t="shared" ref="G73:G75" si="33">SUM(I73:R73)</f>
        <v>0</v>
      </c>
      <c r="H73" s="106">
        <f t="shared" ref="H73:H75" si="34">G73*D73</f>
        <v>0</v>
      </c>
      <c r="I73" s="107"/>
      <c r="J73" s="100"/>
      <c r="K73" s="100"/>
      <c r="L73" s="100"/>
      <c r="M73" s="102"/>
      <c r="N73" s="103"/>
    </row>
    <row r="74" spans="1:17" s="99" customFormat="1">
      <c r="A74" s="104" t="s">
        <v>143</v>
      </c>
      <c r="B74" s="33" t="s">
        <v>144</v>
      </c>
      <c r="C74" s="33" t="s">
        <v>29</v>
      </c>
      <c r="D74" s="12">
        <f t="shared" si="31"/>
        <v>287.99400000000003</v>
      </c>
      <c r="E74" s="13">
        <f t="shared" si="32"/>
        <v>383.99200000000002</v>
      </c>
      <c r="F74" s="101">
        <v>479.99</v>
      </c>
      <c r="G74" s="105">
        <f t="shared" si="33"/>
        <v>0</v>
      </c>
      <c r="H74" s="106">
        <f t="shared" si="34"/>
        <v>0</v>
      </c>
      <c r="I74" s="107"/>
      <c r="J74" s="100"/>
      <c r="K74" s="100"/>
      <c r="L74" s="100"/>
      <c r="M74" s="102"/>
      <c r="N74" s="103"/>
    </row>
    <row r="75" spans="1:17" s="99" customFormat="1">
      <c r="A75" s="104" t="s">
        <v>145</v>
      </c>
      <c r="B75" s="33" t="s">
        <v>146</v>
      </c>
      <c r="C75" s="33" t="s">
        <v>60</v>
      </c>
      <c r="D75" s="12">
        <f t="shared" si="31"/>
        <v>209.994</v>
      </c>
      <c r="E75" s="13">
        <f t="shared" si="32"/>
        <v>279.99200000000002</v>
      </c>
      <c r="F75" s="101">
        <v>349.99</v>
      </c>
      <c r="G75" s="105">
        <f t="shared" si="33"/>
        <v>0</v>
      </c>
      <c r="H75" s="106">
        <f t="shared" si="34"/>
        <v>0</v>
      </c>
      <c r="I75" s="107"/>
      <c r="J75" s="100"/>
      <c r="K75" s="100"/>
      <c r="L75" s="100"/>
      <c r="M75" s="107"/>
      <c r="N75" s="100"/>
    </row>
    <row r="77" spans="1:17" ht="18">
      <c r="A77" s="67" t="s">
        <v>121</v>
      </c>
      <c r="B77" s="74"/>
    </row>
    <row r="78" spans="1:17">
      <c r="A78" s="62" t="s">
        <v>0</v>
      </c>
      <c r="B78" s="63" t="s">
        <v>1</v>
      </c>
      <c r="C78" s="63" t="s">
        <v>2</v>
      </c>
      <c r="D78" s="4"/>
      <c r="E78" s="63"/>
      <c r="F78" s="4" t="s">
        <v>3</v>
      </c>
      <c r="G78" s="63" t="s">
        <v>4</v>
      </c>
      <c r="H78" s="62" t="s">
        <v>5</v>
      </c>
      <c r="I78" s="10">
        <v>3</v>
      </c>
      <c r="J78" s="10">
        <v>4</v>
      </c>
      <c r="K78" s="10">
        <v>5</v>
      </c>
      <c r="L78" s="10">
        <v>6</v>
      </c>
      <c r="M78" s="10">
        <v>7</v>
      </c>
      <c r="N78" s="10">
        <v>8</v>
      </c>
      <c r="O78" s="10">
        <v>9</v>
      </c>
      <c r="P78" s="10">
        <v>10</v>
      </c>
    </row>
    <row r="79" spans="1:17">
      <c r="A79" s="82" t="s">
        <v>123</v>
      </c>
      <c r="B79" s="82" t="s">
        <v>124</v>
      </c>
      <c r="C79" s="7"/>
      <c r="D79" s="12">
        <f>F79-(F79*0.3)</f>
        <v>146.99299999999999</v>
      </c>
      <c r="E79" s="13">
        <f t="shared" ref="E79" si="35">F79-(F79*0.2)</f>
        <v>167.99200000000002</v>
      </c>
      <c r="F79" s="83">
        <v>209.99</v>
      </c>
      <c r="G79" s="14">
        <f t="shared" ref="G79:G80" si="36">D79*H79</f>
        <v>0</v>
      </c>
      <c r="H79" s="20"/>
      <c r="I79" s="84"/>
      <c r="J79" s="84"/>
      <c r="K79" s="84"/>
      <c r="L79" s="84"/>
      <c r="M79" s="84"/>
      <c r="N79" s="84"/>
      <c r="O79" s="84"/>
      <c r="P79" s="84"/>
    </row>
    <row r="80" spans="1:17">
      <c r="A80" s="82" t="s">
        <v>125</v>
      </c>
      <c r="B80" s="82" t="s">
        <v>126</v>
      </c>
      <c r="C80" s="7"/>
      <c r="D80" s="12">
        <f>F80-(F80*0.3)</f>
        <v>601.99299999999994</v>
      </c>
      <c r="E80" s="13">
        <f t="shared" ref="E80" si="37">F80-(F80*0.2)</f>
        <v>687.99199999999996</v>
      </c>
      <c r="F80" s="83">
        <v>859.99</v>
      </c>
      <c r="G80" s="14">
        <f t="shared" si="36"/>
        <v>0</v>
      </c>
      <c r="H80" s="20"/>
      <c r="I80" s="20"/>
      <c r="J80" s="20"/>
      <c r="K80" s="20"/>
      <c r="L80" s="20"/>
      <c r="M80" s="20"/>
      <c r="N80" s="20"/>
      <c r="O80" s="20"/>
      <c r="P80" s="20"/>
    </row>
    <row r="84" spans="6:6">
      <c r="F84" s="1" t="s">
        <v>127</v>
      </c>
    </row>
  </sheetData>
  <mergeCells count="3">
    <mergeCell ref="A47:B47"/>
    <mergeCell ref="A60:B60"/>
    <mergeCell ref="A71:B71"/>
  </mergeCells>
  <conditionalFormatting sqref="N10:W10 I78:P78">
    <cfRule type="cellIs" dxfId="12" priority="15" stopIfTrue="1" operator="equal">
      <formula>0</formula>
    </cfRule>
  </conditionalFormatting>
  <conditionalFormatting sqref="I8:J8 I3:R3">
    <cfRule type="cellIs" dxfId="11" priority="14" stopIfTrue="1" operator="equal">
      <formula>0</formula>
    </cfRule>
  </conditionalFormatting>
  <conditionalFormatting sqref="I10:O10">
    <cfRule type="cellIs" dxfId="10" priority="12" stopIfTrue="1" operator="equal">
      <formula>0</formula>
    </cfRule>
  </conditionalFormatting>
  <conditionalFormatting sqref="I18:W18">
    <cfRule type="cellIs" dxfId="9" priority="11" stopIfTrue="1" operator="equal">
      <formula>0</formula>
    </cfRule>
  </conditionalFormatting>
  <conditionalFormatting sqref="G35:P35 G39:Y39">
    <cfRule type="cellIs" dxfId="8" priority="10" stopIfTrue="1" operator="equal">
      <formula>0</formula>
    </cfRule>
  </conditionalFormatting>
  <conditionalFormatting sqref="G44:Z44">
    <cfRule type="cellIs" dxfId="7" priority="9" stopIfTrue="1" operator="equal">
      <formula>0</formula>
    </cfRule>
  </conditionalFormatting>
  <conditionalFormatting sqref="G61:K61">
    <cfRule type="cellIs" dxfId="6" priority="8" stopIfTrue="1" operator="equal">
      <formula>0</formula>
    </cfRule>
  </conditionalFormatting>
  <conditionalFormatting sqref="G66:N66 G68:Q68">
    <cfRule type="cellIs" dxfId="5" priority="7" stopIfTrue="1" operator="equal">
      <formula>0</formula>
    </cfRule>
  </conditionalFormatting>
  <conditionalFormatting sqref="G65:H65">
    <cfRule type="cellIs" dxfId="4" priority="6" stopIfTrue="1" operator="equal">
      <formula>0</formula>
    </cfRule>
  </conditionalFormatting>
  <conditionalFormatting sqref="I13:V13">
    <cfRule type="cellIs" dxfId="3" priority="5" stopIfTrue="1" operator="equal">
      <formula>0</formula>
    </cfRule>
  </conditionalFormatting>
  <conditionalFormatting sqref="G78:H78">
    <cfRule type="cellIs" dxfId="2" priority="3" stopIfTrue="1" operator="equal">
      <formula>0</formula>
    </cfRule>
  </conditionalFormatting>
  <conditionalFormatting sqref="I72:N72">
    <cfRule type="cellIs" dxfId="1" priority="2" stopIfTrue="1" operator="equal">
      <formula>0</formula>
    </cfRule>
  </conditionalFormatting>
  <conditionalFormatting sqref="G72:H7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MAIN PAGE</vt:lpstr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sklep@xwing.pl</dc:creator>
  <cp:lastModifiedBy>sklep@xwing.pl</cp:lastModifiedBy>
  <dcterms:created xsi:type="dcterms:W3CDTF">2022-02-15T13:16:44Z</dcterms:created>
  <dcterms:modified xsi:type="dcterms:W3CDTF">2022-03-09T10:47:44Z</dcterms:modified>
</cp:coreProperties>
</file>