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RONDO_DISTRIBUTION\GABEL\"/>
    </mc:Choice>
  </mc:AlternateContent>
  <xr:revisionPtr revIDLastSave="0" documentId="12_ncr:500000_{F600660F-371D-4BF8-BFEC-9C56226E61B8}" xr6:coauthVersionLast="31" xr6:coauthVersionMax="31" xr10:uidLastSave="{00000000-0000-0000-0000-000000000000}"/>
  <bookViews>
    <workbookView xWindow="0" yWindow="0" windowWidth="20490" windowHeight="7230" tabRatio="736" xr2:uid="{00000000-000D-0000-FFFF-FFFF00000000}"/>
  </bookViews>
  <sheets>
    <sheet name="KOLEKCJA_RACE" sheetId="1" r:id="rId1"/>
    <sheet name="Display" sheetId="4" state="hidden" r:id="rId2"/>
  </sheets>
  <externalReferences>
    <externalReference r:id="rId3"/>
  </externalReference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2_1">KOLEKCJA_RACE!$A$6:$V$52</definedName>
    <definedName name="Excel_BuiltIn_Print_Area_2_1_1">KOLEKCJA_RACE!$6:$65423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8">#REF!</definedName>
    <definedName name="Excel_BuiltIn_Sheet_Title_1">"Trekking"</definedName>
    <definedName name="Excel_BuiltIn_Sheet_Title_1_1">"Trekking"</definedName>
    <definedName name="Excel_BuiltIn_Sheet_Title_2">"NW"</definedName>
    <definedName name="Excel_BuiltIn_Sheet_Title_2_1">"NW"</definedName>
    <definedName name="Excel_BuiltIn_Sheet_Title_3">"Accessori Stride"</definedName>
    <definedName name="Excel_BuiltIn_Sheet_Title_3_1">"Accessori Stride"</definedName>
    <definedName name="Excel_BuiltIn_Sheet_Title_4">"Accessori stride in blister"</definedName>
    <definedName name="Excel_BuiltIn_Sheet_Title_4_1">"Accessori stride in blister"</definedName>
    <definedName name="Excel_BuiltIn_Sheet_Title_5">"Accessori trekking in blister"</definedName>
    <definedName name="Excel_BuiltIn_Sheet_Title_5_1">"Accessori trekking in blister"</definedName>
    <definedName name="Excel_BuiltIn_Sheet_Title_6">"Accessori trekking"</definedName>
    <definedName name="Excel_BuiltIn_Sheet_Title_6_1">"Accessori trekking"</definedName>
    <definedName name="_xlnm.Print_Area" localSheetId="0">KOLEKCJA_RACE!$A$6:$AC$51</definedName>
  </definedNames>
  <calcPr calcId="162913"/>
</workbook>
</file>

<file path=xl/calcChain.xml><?xml version="1.0" encoding="utf-8"?>
<calcChain xmlns="http://schemas.openxmlformats.org/spreadsheetml/2006/main">
  <c r="AA24" i="1" l="1"/>
  <c r="AC24" i="1"/>
  <c r="AA25" i="1"/>
  <c r="AD25" i="1" s="1"/>
  <c r="AC25" i="1"/>
  <c r="AA26" i="1"/>
  <c r="AD26" i="1" s="1"/>
  <c r="AC26" i="1"/>
  <c r="AA27" i="1"/>
  <c r="AD27" i="1" s="1"/>
  <c r="AC27" i="1"/>
  <c r="AE27" i="1" s="1"/>
  <c r="AA28" i="1"/>
  <c r="AD28" i="1" s="1"/>
  <c r="AC28" i="1"/>
  <c r="AA29" i="1"/>
  <c r="AD29" i="1" s="1"/>
  <c r="AC29" i="1"/>
  <c r="AA30" i="1"/>
  <c r="AD30" i="1" s="1"/>
  <c r="AC30" i="1"/>
  <c r="AE30" i="1" s="1"/>
  <c r="AA31" i="1"/>
  <c r="AD31" i="1" s="1"/>
  <c r="AC31" i="1"/>
  <c r="AE31" i="1" s="1"/>
  <c r="AA32" i="1"/>
  <c r="AD32" i="1" s="1"/>
  <c r="AC32" i="1"/>
  <c r="AA33" i="1"/>
  <c r="AD33" i="1" s="1"/>
  <c r="AC33" i="1"/>
  <c r="AA50" i="1"/>
  <c r="AD50" i="1" s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35" i="1"/>
  <c r="AC36" i="1"/>
  <c r="AC37" i="1"/>
  <c r="AC38" i="1"/>
  <c r="AC39" i="1"/>
  <c r="AC41" i="1"/>
  <c r="AC42" i="1"/>
  <c r="AC43" i="1"/>
  <c r="AC44" i="1"/>
  <c r="AC45" i="1"/>
  <c r="AC46" i="1"/>
  <c r="AC47" i="1"/>
  <c r="AC48" i="1"/>
  <c r="AC49" i="1"/>
  <c r="AC50" i="1"/>
  <c r="AC8" i="1"/>
  <c r="AA8" i="1"/>
  <c r="AD8" i="1" s="1"/>
  <c r="AA9" i="1"/>
  <c r="AD9" i="1" s="1"/>
  <c r="AA10" i="1"/>
  <c r="AD10" i="1" s="1"/>
  <c r="AA11" i="1"/>
  <c r="AD11" i="1" s="1"/>
  <c r="AA12" i="1"/>
  <c r="AA16" i="1"/>
  <c r="AD16" i="1" s="1"/>
  <c r="AA17" i="1"/>
  <c r="AD17" i="1" s="1"/>
  <c r="AA18" i="1"/>
  <c r="AD18" i="1" s="1"/>
  <c r="AA19" i="1"/>
  <c r="AD19" i="1" s="1"/>
  <c r="AA13" i="1"/>
  <c r="AD13" i="1" s="1"/>
  <c r="AA14" i="1"/>
  <c r="AD14" i="1" s="1"/>
  <c r="AA15" i="1"/>
  <c r="AD15" i="1" s="1"/>
  <c r="AA20" i="1"/>
  <c r="AD20" i="1" s="1"/>
  <c r="AA21" i="1"/>
  <c r="AD21" i="1" s="1"/>
  <c r="AA22" i="1"/>
  <c r="AD22" i="1" s="1"/>
  <c r="AA35" i="1"/>
  <c r="AD35" i="1" s="1"/>
  <c r="AA36" i="1"/>
  <c r="AD36" i="1" s="1"/>
  <c r="AA37" i="1"/>
  <c r="AD37" i="1" s="1"/>
  <c r="AA38" i="1"/>
  <c r="AD38" i="1" s="1"/>
  <c r="AA39" i="1"/>
  <c r="AD39" i="1" s="1"/>
  <c r="A40" i="1"/>
  <c r="AA41" i="1"/>
  <c r="AD41" i="1" s="1"/>
  <c r="AA42" i="1"/>
  <c r="AD42" i="1" s="1"/>
  <c r="AA43" i="1"/>
  <c r="AD43" i="1" s="1"/>
  <c r="AA44" i="1"/>
  <c r="AD44" i="1" s="1"/>
  <c r="AA45" i="1"/>
  <c r="AD45" i="1" s="1"/>
  <c r="AA46" i="1"/>
  <c r="AD46" i="1" s="1"/>
  <c r="AA47" i="1"/>
  <c r="AD47" i="1" s="1"/>
  <c r="AA48" i="1"/>
  <c r="AD48" i="1" s="1"/>
  <c r="AA49" i="1"/>
  <c r="AD49" i="1" s="1"/>
  <c r="C4" i="4"/>
  <c r="H4" i="4"/>
  <c r="C5" i="4"/>
  <c r="H5" i="4"/>
  <c r="C6" i="4"/>
  <c r="H6" i="4"/>
  <c r="C7" i="4"/>
  <c r="H7" i="4"/>
  <c r="C8" i="4"/>
  <c r="H8" i="4"/>
  <c r="H9" i="4"/>
  <c r="D10" i="4"/>
  <c r="E10" i="4"/>
  <c r="D11" i="4"/>
  <c r="H11" i="4"/>
  <c r="D12" i="4"/>
  <c r="H12" i="4"/>
  <c r="C13" i="4"/>
  <c r="H13" i="4"/>
  <c r="C14" i="4"/>
  <c r="H14" i="4"/>
  <c r="C15" i="4"/>
  <c r="C16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9" i="4"/>
  <c r="I55" i="4"/>
  <c r="J53" i="4"/>
  <c r="J52" i="4"/>
  <c r="J54" i="4"/>
  <c r="J55" i="4"/>
  <c r="J56" i="4"/>
  <c r="AE10" i="1"/>
  <c r="AE49" i="1" l="1"/>
  <c r="AE37" i="1"/>
  <c r="AE46" i="1"/>
  <c r="AE42" i="1"/>
  <c r="AE39" i="1"/>
  <c r="AE19" i="1"/>
  <c r="AE44" i="1"/>
  <c r="AE45" i="1"/>
  <c r="AE38" i="1"/>
  <c r="AE48" i="1"/>
  <c r="AE35" i="1"/>
  <c r="AE24" i="1"/>
  <c r="AE15" i="1"/>
  <c r="AE8" i="1"/>
  <c r="AE36" i="1"/>
  <c r="AE47" i="1"/>
  <c r="AE18" i="1"/>
  <c r="AE50" i="1"/>
  <c r="AE14" i="1"/>
  <c r="AE43" i="1"/>
  <c r="AE12" i="1"/>
  <c r="AE21" i="1"/>
  <c r="AE17" i="1"/>
  <c r="AE13" i="1"/>
  <c r="AE9" i="1"/>
  <c r="AE26" i="1"/>
  <c r="AD24" i="1"/>
  <c r="AE20" i="1"/>
  <c r="AE22" i="1"/>
  <c r="AE41" i="1"/>
  <c r="AE32" i="1"/>
  <c r="AE28" i="1"/>
  <c r="AE11" i="1"/>
  <c r="AE33" i="1"/>
  <c r="AE29" i="1"/>
  <c r="AE25" i="1"/>
  <c r="AE16" i="1"/>
  <c r="AA51" i="1"/>
  <c r="AD12" i="1"/>
  <c r="AD51" i="1" l="1"/>
  <c r="AE51" i="1"/>
</calcChain>
</file>

<file path=xl/sharedStrings.xml><?xml version="1.0" encoding="utf-8"?>
<sst xmlns="http://schemas.openxmlformats.org/spreadsheetml/2006/main" count="233" uniqueCount="168">
  <si>
    <t>GABEL S.r.l. - Via Cassola, 50 - 36027 Rosà - VI- ITALIA</t>
  </si>
  <si>
    <t>Tel. +39 0424 561144 - Fax +39 0424 561266 - e-mail: gabel@gabel.it</t>
  </si>
  <si>
    <t>ORDER DATE</t>
  </si>
  <si>
    <t>Customer</t>
  </si>
  <si>
    <t>DELIVERY DATE</t>
  </si>
  <si>
    <t>CANCELLATION DATE</t>
  </si>
  <si>
    <t>Town</t>
  </si>
  <si>
    <t>Invoice to</t>
  </si>
  <si>
    <t>PAYMENT TERMS</t>
  </si>
  <si>
    <t>PREORDER</t>
  </si>
  <si>
    <t>INSEASON</t>
  </si>
  <si>
    <t>(X)</t>
  </si>
  <si>
    <t>DELIVERY ADDRESS</t>
  </si>
  <si>
    <t>ORDER NO.</t>
  </si>
  <si>
    <t>DISCOUNT</t>
  </si>
  <si>
    <t>ZIP</t>
  </si>
  <si>
    <t>CUSTOMER CONTACT</t>
  </si>
  <si>
    <t>PRICE</t>
  </si>
  <si>
    <t>GOODS</t>
  </si>
  <si>
    <t>ARTICLE NO.</t>
  </si>
  <si>
    <t>DESCRIPTION</t>
  </si>
  <si>
    <t>70</t>
  </si>
  <si>
    <t>75</t>
  </si>
  <si>
    <t>80</t>
  </si>
  <si>
    <t>85</t>
  </si>
  <si>
    <t>90</t>
  </si>
  <si>
    <t>95</t>
  </si>
  <si>
    <t>135</t>
  </si>
  <si>
    <t>140</t>
  </si>
  <si>
    <t>145</t>
  </si>
  <si>
    <t>150</t>
  </si>
  <si>
    <t>155</t>
  </si>
  <si>
    <t>160</t>
  </si>
  <si>
    <t>165</t>
  </si>
  <si>
    <t>170</t>
  </si>
  <si>
    <t>ARTICLE</t>
  </si>
  <si>
    <t>RACING</t>
  </si>
  <si>
    <t xml:space="preserve">SLK – R </t>
  </si>
  <si>
    <t xml:space="preserve">GS CARBON – R </t>
  </si>
  <si>
    <t xml:space="preserve">GS – R </t>
  </si>
  <si>
    <t xml:space="preserve">DH  </t>
  </si>
  <si>
    <t xml:space="preserve">SLD – R  </t>
  </si>
  <si>
    <t xml:space="preserve">SLK </t>
  </si>
  <si>
    <t xml:space="preserve">GS CARBON </t>
  </si>
  <si>
    <t>GS</t>
  </si>
  <si>
    <t xml:space="preserve">SLD </t>
  </si>
  <si>
    <t>JUNIOR RACING</t>
  </si>
  <si>
    <t xml:space="preserve">NT Lite SG </t>
  </si>
  <si>
    <t>NT Lite GS – R</t>
  </si>
  <si>
    <t xml:space="preserve">NT Lite SL – R </t>
  </si>
  <si>
    <t>GS CARBON JR</t>
  </si>
  <si>
    <t xml:space="preserve">NT Lite GS </t>
  </si>
  <si>
    <t>NT Lite SL</t>
  </si>
  <si>
    <t>ALPINE TOURING</t>
  </si>
  <si>
    <t>PIERRAMENTA  CARBON</t>
  </si>
  <si>
    <t>MEZZALAMA *</t>
  </si>
  <si>
    <t>SELLARONDA *</t>
  </si>
  <si>
    <t>BCX</t>
  </si>
  <si>
    <t>NORDIC</t>
  </si>
  <si>
    <t>NATIONAL TEAM XC</t>
  </si>
  <si>
    <t>NORDIC VARIO CARBON FL</t>
  </si>
  <si>
    <t>NORDIC VARIO ALU/CARBON XTL 145-165cm</t>
  </si>
  <si>
    <t>NORDIC VARIO ALU/CARBON XTS 125-145cm</t>
  </si>
  <si>
    <t>CARBON CLASSIC  *</t>
  </si>
  <si>
    <t>CARBON PRO</t>
  </si>
  <si>
    <t>PX PLUS  *</t>
  </si>
  <si>
    <t>TX FLS</t>
  </si>
  <si>
    <t xml:space="preserve">TX PLUS Jr. </t>
  </si>
  <si>
    <t>TOTAL AMOUNT SKI POLES ORDER</t>
  </si>
  <si>
    <t>TOTAL AMOUNT</t>
  </si>
  <si>
    <t>TOTAL AMOUNT WITH DISCOUNT</t>
  </si>
  <si>
    <t>CUSTOMER SIGNATURE</t>
  </si>
  <si>
    <t>Addresse</t>
  </si>
  <si>
    <t>DELIVERY CONDITION</t>
  </si>
  <si>
    <t>ORDER</t>
  </si>
  <si>
    <t>NOTE</t>
  </si>
  <si>
    <t>CODE</t>
  </si>
  <si>
    <t>DISPLAY ORDER</t>
  </si>
  <si>
    <t>WHLS</t>
  </si>
  <si>
    <t>QUANTITY</t>
  </si>
  <si>
    <t>AMOUNT</t>
  </si>
  <si>
    <t>DISPLAY</t>
  </si>
  <si>
    <t>98/6</t>
  </si>
  <si>
    <t>Pole display for 12 pieces</t>
  </si>
  <si>
    <t>PCS</t>
  </si>
  <si>
    <t>98/10</t>
  </si>
  <si>
    <t>Stand display 60 pairs</t>
  </si>
  <si>
    <t>98/11</t>
  </si>
  <si>
    <t>Floor display 10 pieces</t>
  </si>
  <si>
    <t>98/12</t>
  </si>
  <si>
    <t>Wall display 20 pairs</t>
  </si>
  <si>
    <t>98/13</t>
  </si>
  <si>
    <t>Wood Crowner</t>
  </si>
  <si>
    <t>98/14</t>
  </si>
  <si>
    <t>Poles / gloves display</t>
  </si>
  <si>
    <t>98/20</t>
  </si>
  <si>
    <t>Floor display double sides for 50 pairs</t>
  </si>
  <si>
    <t>98/17</t>
  </si>
  <si>
    <t>Floor display double sides for 30 pairs</t>
  </si>
  <si>
    <t>98/18</t>
  </si>
  <si>
    <t>Floor wooden display for 36 pairs</t>
  </si>
  <si>
    <t>PROMO</t>
  </si>
  <si>
    <t>Gabel T-shirt black</t>
  </si>
  <si>
    <t>Gabel T-shirt yellow</t>
  </si>
  <si>
    <t>Woman pile vest</t>
  </si>
  <si>
    <t>Man pile vest</t>
  </si>
  <si>
    <t>Banner GABEL</t>
  </si>
  <si>
    <t>Stickers Gabel 88x27 mm</t>
  </si>
  <si>
    <t>Stickers Stride 88x27 mm</t>
  </si>
  <si>
    <t>Stickers Stride145x50 mm</t>
  </si>
  <si>
    <t>Stickers Gabel 150x60 mm</t>
  </si>
  <si>
    <t>Retroreflective sticker</t>
  </si>
  <si>
    <t>BAGS</t>
  </si>
  <si>
    <t>World cup poles bag – 20 piars</t>
  </si>
  <si>
    <t>Single poles bag – 1 pair</t>
  </si>
  <si>
    <t>CATALOGUES</t>
  </si>
  <si>
    <t>Consumer CATALOGUE GB/IT/DE</t>
  </si>
  <si>
    <t>Consumer CATALOGUE GB/FR/ES</t>
  </si>
  <si>
    <t>DISPLAY AMOUNT</t>
  </si>
  <si>
    <t>TOTAL AMOUNT ACCESSORIES/GLOVES/DISPLAYS</t>
  </si>
  <si>
    <t>DATA ZAMÓWIENIA</t>
  </si>
  <si>
    <t>OCZEKIWANA DATA DOSTAWY:</t>
  </si>
  <si>
    <t>ADRES</t>
  </si>
  <si>
    <t>MIASTO</t>
  </si>
  <si>
    <t>KOD</t>
  </si>
  <si>
    <t>NOTATKI</t>
  </si>
  <si>
    <t>NIP:</t>
  </si>
  <si>
    <t>MIASTO:</t>
  </si>
  <si>
    <t>ADRES:</t>
  </si>
  <si>
    <t>TELEFON:</t>
  </si>
  <si>
    <t>E-MAIL:</t>
  </si>
  <si>
    <t>TELEFON BEZPOŚREDNI:</t>
  </si>
  <si>
    <t xml:space="preserve">E-MAIL: </t>
  </si>
  <si>
    <t>GRUPA</t>
  </si>
  <si>
    <t>STRONA W KATALOGU</t>
  </si>
  <si>
    <t>SUGEROWANA CENA DETALICZNA BRUTTO</t>
  </si>
  <si>
    <t>TWOJA CENA HURTOWA BRUTTO PO RABACIE</t>
  </si>
  <si>
    <t>UNI</t>
  </si>
  <si>
    <t>WARTOŚĆ ZAMÓWIENIA W CENACH DETALICZNYCH BRUTTO</t>
  </si>
  <si>
    <t>WARTOŚĆ ZAMÓWIENIA W CENACH HURTOWYCH BRUTTO PO RABACIE</t>
  </si>
  <si>
    <t>DŁUGOŚĆ W CM</t>
  </si>
  <si>
    <t>RAZEM ILOŚĆ</t>
  </si>
  <si>
    <t>PIERRAMENTA VARIO CARBON
125 - 150 CM</t>
  </si>
  <si>
    <t>KOD GŁÓWNY</t>
  </si>
  <si>
    <t>TOTATKI</t>
  </si>
  <si>
    <t>GABEL FORMULARZ ZAMÓWIENIA KOLEKCJA SNOW 2018/19</t>
  </si>
  <si>
    <t>TOTAL:</t>
  </si>
  <si>
    <t>WYPEŁNIJ TYLKO JASNE POLA W TYM KOLORZE</t>
  </si>
  <si>
    <t>Gate blocker W.C. Yellow</t>
  </si>
  <si>
    <t>Gate blocker W.C. Black</t>
  </si>
  <si>
    <t>Gate blocker yellow</t>
  </si>
  <si>
    <t>Gate blocker black</t>
  </si>
  <si>
    <t>Gate blocker adapter SR</t>
  </si>
  <si>
    <t>Gate blocker adapter JR</t>
  </si>
  <si>
    <t>Shinguard Large Yellow</t>
  </si>
  <si>
    <t>Shinguard Large Black</t>
  </si>
  <si>
    <t>Shinguard Small Yellow</t>
  </si>
  <si>
    <t>Shinguard Small Black</t>
  </si>
  <si>
    <t>www.rondo-distribution.pl</t>
  </si>
  <si>
    <t>NORDIC VARIO ALU-TECH FL 125/160cm [NEW]</t>
  </si>
  <si>
    <t>RABAT RACE</t>
  </si>
  <si>
    <r>
      <t xml:space="preserve">OPIS | NAZWA
</t>
    </r>
    <r>
      <rPr>
        <b/>
        <sz val="10"/>
        <color indexed="8"/>
        <rFont val="Calibri"/>
        <family val="2"/>
        <charset val="238"/>
        <scheme val="minor"/>
      </rPr>
      <t>KLIKNIJ W NAZWĘ KIJA BY DOWIEDZIEĆ SIĘ O NIM WIĘCEJ</t>
    </r>
  </si>
  <si>
    <t>OCHRANIACZE</t>
  </si>
  <si>
    <t>DANE KLUBU:</t>
  </si>
  <si>
    <t>NAZWA KLUBU FV:</t>
  </si>
  <si>
    <t>WWW KLUBU</t>
  </si>
  <si>
    <t>ADRES DOSTAWY
[o ile inny niż KLUBU]</t>
  </si>
  <si>
    <t>OSOB ODPOWIEDZIALNA ZA ZAMÓWIENIE PO STRONIE KLUBU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</si>
</sst>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410]\ #,##0.00;[Red]\-[$€-410]\ #,##0.00"/>
    <numFmt numFmtId="165" formatCode="dd/mm/yy"/>
    <numFmt numFmtId="166" formatCode="* #,##0.00&quot;  $ &quot;;* \(#,##0.00&quot;) $ &quot;;* \-#&quot;  $ &quot;;@\ "/>
    <numFmt numFmtId="167" formatCode="00"/>
    <numFmt numFmtId="168" formatCode="[$€-410]\ #,##0.00;\-[$€-410]\ #,##0.00"/>
    <numFmt numFmtId="169" formatCode="_-* #,##0.00\ [$zł-415]_-;\-* #,##0.00\ [$zł-415]_-;_-* &quot;-&quot;??\ [$zł-415]_-;_-@_-"/>
    <numFmt numFmtId="170" formatCode="_-* #,##0\ _z_ł_-;\-* #,##0\ _z_ł_-;_-* &quot;-&quot;??\ _z_ł_-;_-@_-"/>
  </numFmts>
  <fonts count="40">
    <font>
      <sz val="10"/>
      <name val="Bitstream Vera Sans"/>
      <family val="2"/>
    </font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6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9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6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10"/>
      <name val="Arial"/>
      <family val="2"/>
      <charset val="238"/>
    </font>
    <font>
      <u/>
      <sz val="10"/>
      <color theme="10"/>
      <name val="Bitstream Vera Sans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9" fontId="1" fillId="0" borderId="0" applyFill="0" applyBorder="0" applyAlignment="0" applyProtection="0"/>
    <xf numFmtId="166" fontId="13" fillId="0" borderId="0"/>
    <xf numFmtId="44" fontId="27" fillId="0" borderId="0" applyFill="0" applyBorder="0" applyAlignment="0" applyProtection="0"/>
  </cellStyleXfs>
  <cellXfs count="209">
    <xf numFmtId="0" fontId="0" fillId="0" borderId="0" xfId="0"/>
    <xf numFmtId="0" fontId="0" fillId="0" borderId="0" xfId="0" applyProtection="1">
      <protection hidden="1"/>
    </xf>
    <xf numFmtId="0" fontId="6" fillId="0" borderId="1" xfId="0" applyNumberFormat="1" applyFont="1" applyFill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6" fillId="0" borderId="3" xfId="0" applyNumberFormat="1" applyFont="1" applyFill="1" applyBorder="1" applyAlignment="1" applyProtection="1">
      <alignment vertical="center"/>
      <protection hidden="1"/>
    </xf>
    <xf numFmtId="0" fontId="6" fillId="0" borderId="3" xfId="0" applyNumberFormat="1" applyFont="1" applyFill="1" applyBorder="1" applyAlignment="1" applyProtection="1">
      <alignment horizontal="left" vertical="center"/>
      <protection hidden="1"/>
    </xf>
    <xf numFmtId="0" fontId="6" fillId="0" borderId="4" xfId="0" applyNumberFormat="1" applyFont="1" applyFill="1" applyBorder="1" applyAlignment="1" applyProtection="1">
      <alignment vertical="center"/>
      <protection hidden="1"/>
    </xf>
    <xf numFmtId="0" fontId="10" fillId="0" borderId="5" xfId="0" applyNumberFormat="1" applyFont="1" applyFill="1" applyBorder="1" applyAlignment="1" applyProtection="1">
      <protection hidden="1"/>
    </xf>
    <xf numFmtId="0" fontId="15" fillId="0" borderId="6" xfId="0" applyNumberFormat="1" applyFont="1" applyFill="1" applyBorder="1" applyAlignment="1" applyProtection="1">
      <alignment vertical="center"/>
      <protection hidden="1"/>
    </xf>
    <xf numFmtId="0" fontId="16" fillId="0" borderId="7" xfId="0" applyNumberFormat="1" applyFont="1" applyFill="1" applyBorder="1" applyAlignment="1" applyProtection="1">
      <alignment vertical="center"/>
      <protection hidden="1"/>
    </xf>
    <xf numFmtId="0" fontId="17" fillId="0" borderId="7" xfId="0" applyNumberFormat="1" applyFont="1" applyFill="1" applyBorder="1" applyAlignment="1" applyProtection="1">
      <alignment vertical="center"/>
      <protection hidden="1"/>
    </xf>
    <xf numFmtId="0" fontId="6" fillId="0" borderId="2" xfId="0" applyNumberFormat="1" applyFont="1" applyFill="1" applyBorder="1" applyAlignment="1" applyProtection="1">
      <protection hidden="1"/>
    </xf>
    <xf numFmtId="49" fontId="11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9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left" vertical="center"/>
      <protection hidden="1"/>
    </xf>
    <xf numFmtId="0" fontId="17" fillId="0" borderId="7" xfId="0" applyNumberFormat="1" applyFont="1" applyFill="1" applyBorder="1" applyAlignment="1" applyProtection="1">
      <alignment horizontal="left" vertical="center"/>
      <protection hidden="1"/>
    </xf>
    <xf numFmtId="0" fontId="17" fillId="0" borderId="10" xfId="0" applyNumberFormat="1" applyFont="1" applyFill="1" applyBorder="1" applyAlignment="1" applyProtection="1">
      <alignment horizontal="left" vertical="center"/>
      <protection hidden="1"/>
    </xf>
    <xf numFmtId="9" fontId="9" fillId="3" borderId="8" xfId="0" applyNumberFormat="1" applyFont="1" applyFill="1" applyBorder="1" applyAlignment="1" applyProtection="1">
      <alignment horizontal="center"/>
      <protection locked="0" hidden="1"/>
    </xf>
    <xf numFmtId="164" fontId="3" fillId="0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NumberFormat="1" applyFont="1" applyFill="1" applyBorder="1" applyAlignment="1" applyProtection="1">
      <alignment vertical="center"/>
      <protection hidden="1"/>
    </xf>
    <xf numFmtId="0" fontId="14" fillId="0" borderId="11" xfId="0" applyNumberFormat="1" applyFont="1" applyFill="1" applyBorder="1" applyAlignment="1" applyProtection="1">
      <protection hidden="1"/>
    </xf>
    <xf numFmtId="0" fontId="17" fillId="0" borderId="12" xfId="0" applyNumberFormat="1" applyFont="1" applyFill="1" applyBorder="1" applyAlignment="1" applyProtection="1">
      <alignment horizontal="center"/>
      <protection hidden="1"/>
    </xf>
    <xf numFmtId="9" fontId="9" fillId="0" borderId="8" xfId="0" applyNumberFormat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NumberFormat="1" applyFont="1" applyFill="1" applyBorder="1" applyAlignment="1" applyProtection="1">
      <protection hidden="1"/>
    </xf>
    <xf numFmtId="0" fontId="24" fillId="0" borderId="0" xfId="0" applyNumberFormat="1" applyFont="1" applyFill="1" applyBorder="1" applyAlignment="1" applyProtection="1">
      <protection hidden="1"/>
    </xf>
    <xf numFmtId="0" fontId="19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protection hidden="1"/>
    </xf>
    <xf numFmtId="0" fontId="24" fillId="0" borderId="0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1" fillId="0" borderId="0" xfId="0" applyNumberFormat="1" applyFont="1" applyFill="1" applyBorder="1" applyAlignment="1" applyProtection="1">
      <protection hidden="1"/>
    </xf>
    <xf numFmtId="0" fontId="9" fillId="0" borderId="0" xfId="0" applyNumberFormat="1" applyFont="1" applyFill="1" applyBorder="1" applyAlignment="1" applyProtection="1">
      <alignment horizontal="left" shrinkToFit="1"/>
      <protection hidden="1"/>
    </xf>
    <xf numFmtId="0" fontId="6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7" fillId="0" borderId="13" xfId="0" applyNumberFormat="1" applyFont="1" applyFill="1" applyBorder="1" applyAlignment="1" applyProtection="1">
      <alignment horizontal="center"/>
      <protection hidden="1"/>
    </xf>
    <xf numFmtId="0" fontId="17" fillId="0" borderId="14" xfId="0" applyNumberFormat="1" applyFont="1" applyFill="1" applyBorder="1" applyAlignment="1" applyProtection="1">
      <alignment horizontal="center"/>
      <protection hidden="1"/>
    </xf>
    <xf numFmtId="0" fontId="17" fillId="0" borderId="14" xfId="0" applyNumberFormat="1" applyFont="1" applyFill="1" applyBorder="1" applyAlignment="1" applyProtection="1">
      <protection hidden="1"/>
    </xf>
    <xf numFmtId="164" fontId="17" fillId="0" borderId="15" xfId="0" applyNumberFormat="1" applyFont="1" applyFill="1" applyBorder="1" applyAlignment="1" applyProtection="1">
      <alignment horizontal="center"/>
      <protection hidden="1"/>
    </xf>
    <xf numFmtId="0" fontId="17" fillId="0" borderId="16" xfId="0" applyNumberFormat="1" applyFont="1" applyFill="1" applyBorder="1" applyAlignment="1" applyProtection="1">
      <alignment horizontal="left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17" xfId="0" applyNumberFormat="1" applyFont="1" applyFill="1" applyBorder="1" applyAlignment="1" applyProtection="1">
      <alignment horizontal="center"/>
      <protection hidden="1"/>
    </xf>
    <xf numFmtId="0" fontId="17" fillId="0" borderId="7" xfId="0" applyNumberFormat="1" applyFont="1" applyFill="1" applyBorder="1" applyAlignment="1" applyProtection="1">
      <alignment horizontal="right" vertical="top" wrapText="1"/>
      <protection hidden="1"/>
    </xf>
    <xf numFmtId="0" fontId="17" fillId="0" borderId="18" xfId="0" applyNumberFormat="1" applyFont="1" applyFill="1" applyBorder="1" applyAlignment="1" applyProtection="1">
      <alignment horizontal="left" vertical="top"/>
      <protection hidden="1"/>
    </xf>
    <xf numFmtId="0" fontId="16" fillId="0" borderId="18" xfId="0" applyFont="1" applyBorder="1" applyProtection="1">
      <protection hidden="1"/>
    </xf>
    <xf numFmtId="167" fontId="24" fillId="0" borderId="8" xfId="0" applyNumberFormat="1" applyFont="1" applyFill="1" applyBorder="1" applyAlignment="1" applyProtection="1">
      <alignment horizontal="center" vertical="center"/>
      <protection hidden="1"/>
    </xf>
    <xf numFmtId="9" fontId="21" fillId="0" borderId="8" xfId="0" applyNumberFormat="1" applyFont="1" applyFill="1" applyBorder="1" applyAlignment="1" applyProtection="1">
      <alignment horizontal="center" vertical="center"/>
      <protection hidden="1"/>
    </xf>
    <xf numFmtId="0" fontId="24" fillId="0" borderId="8" xfId="0" applyNumberFormat="1" applyFont="1" applyFill="1" applyBorder="1" applyAlignment="1" applyProtection="1">
      <alignment horizontal="center"/>
      <protection hidden="1"/>
    </xf>
    <xf numFmtId="1" fontId="21" fillId="0" borderId="8" xfId="0" applyNumberFormat="1" applyFont="1" applyFill="1" applyBorder="1" applyAlignment="1" applyProtection="1">
      <alignment horizontal="center"/>
      <protection hidden="1"/>
    </xf>
    <xf numFmtId="168" fontId="9" fillId="0" borderId="9" xfId="0" applyNumberFormat="1" applyFont="1" applyFill="1" applyBorder="1" applyAlignment="1" applyProtection="1">
      <protection hidden="1"/>
    </xf>
    <xf numFmtId="0" fontId="18" fillId="0" borderId="0" xfId="0" applyNumberFormat="1" applyFont="1" applyFill="1" applyBorder="1" applyAlignment="1" applyProtection="1">
      <protection hidden="1"/>
    </xf>
    <xf numFmtId="0" fontId="18" fillId="0" borderId="7" xfId="0" applyNumberFormat="1" applyFont="1" applyFill="1" applyBorder="1" applyAlignment="1" applyProtection="1">
      <alignment horizontal="left" vertical="top" wrapText="1"/>
      <protection hidden="1"/>
    </xf>
    <xf numFmtId="167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21" fillId="0" borderId="8" xfId="0" applyNumberFormat="1" applyFont="1" applyFill="1" applyBorder="1" applyAlignment="1" applyProtection="1">
      <alignment horizontal="center"/>
      <protection hidden="1"/>
    </xf>
    <xf numFmtId="164" fontId="24" fillId="0" borderId="8" xfId="0" applyNumberFormat="1" applyFont="1" applyFill="1" applyBorder="1" applyAlignment="1" applyProtection="1">
      <alignment horizontal="center"/>
      <protection hidden="1"/>
    </xf>
    <xf numFmtId="1" fontId="9" fillId="3" borderId="8" xfId="0" applyNumberFormat="1" applyFont="1" applyFill="1" applyBorder="1" applyAlignment="1" applyProtection="1">
      <alignment horizontal="center"/>
      <protection locked="0" hidden="1"/>
    </xf>
    <xf numFmtId="0" fontId="17" fillId="0" borderId="18" xfId="0" applyNumberFormat="1" applyFont="1" applyFill="1" applyBorder="1" applyAlignment="1" applyProtection="1">
      <alignment horizontal="left"/>
      <protection hidden="1"/>
    </xf>
    <xf numFmtId="0" fontId="17" fillId="0" borderId="8" xfId="0" applyNumberFormat="1" applyFont="1" applyFill="1" applyBorder="1" applyAlignment="1" applyProtection="1">
      <alignment horizontal="center"/>
      <protection hidden="1"/>
    </xf>
    <xf numFmtId="0" fontId="18" fillId="0" borderId="7" xfId="0" applyNumberFormat="1" applyFont="1" applyFill="1" applyBorder="1" applyAlignment="1" applyProtection="1">
      <alignment horizontal="left"/>
      <protection hidden="1"/>
    </xf>
    <xf numFmtId="164" fontId="8" fillId="0" borderId="8" xfId="0" applyNumberFormat="1" applyFont="1" applyFill="1" applyBorder="1" applyAlignment="1" applyProtection="1">
      <alignment horizontal="center"/>
      <protection hidden="1"/>
    </xf>
    <xf numFmtId="0" fontId="22" fillId="0" borderId="0" xfId="0" applyNumberFormat="1" applyFont="1" applyFill="1" applyBorder="1" applyAlignment="1" applyProtection="1">
      <protection hidden="1"/>
    </xf>
    <xf numFmtId="0" fontId="17" fillId="0" borderId="7" xfId="0" applyNumberFormat="1" applyFont="1" applyFill="1" applyBorder="1" applyAlignment="1" applyProtection="1">
      <alignment horizontal="right"/>
      <protection hidden="1"/>
    </xf>
    <xf numFmtId="0" fontId="17" fillId="0" borderId="0" xfId="0" applyNumberFormat="1" applyFont="1" applyFill="1" applyBorder="1" applyAlignment="1" applyProtection="1">
      <alignment horizontal="center"/>
      <protection hidden="1"/>
    </xf>
    <xf numFmtId="9" fontId="18" fillId="0" borderId="8" xfId="0" applyNumberFormat="1" applyFont="1" applyFill="1" applyBorder="1" applyAlignment="1" applyProtection="1">
      <alignment horizontal="center"/>
      <protection hidden="1"/>
    </xf>
    <xf numFmtId="0" fontId="8" fillId="0" borderId="8" xfId="0" applyNumberFormat="1" applyFont="1" applyFill="1" applyBorder="1" applyAlignment="1" applyProtection="1">
      <alignment horizontal="center"/>
      <protection hidden="1"/>
    </xf>
    <xf numFmtId="1" fontId="9" fillId="0" borderId="8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Border="1" applyAlignment="1" applyProtection="1">
      <protection hidden="1"/>
    </xf>
    <xf numFmtId="0" fontId="17" fillId="0" borderId="7" xfId="0" applyNumberFormat="1" applyFont="1" applyFill="1" applyBorder="1" applyAlignment="1" applyProtection="1">
      <alignment horizontal="left"/>
      <protection hidden="1"/>
    </xf>
    <xf numFmtId="0" fontId="7" fillId="0" borderId="19" xfId="0" applyFont="1" applyFill="1" applyBorder="1" applyProtection="1">
      <protection hidden="1"/>
    </xf>
    <xf numFmtId="0" fontId="16" fillId="0" borderId="20" xfId="0" applyFont="1" applyBorder="1" applyProtection="1"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168" fontId="8" fillId="0" borderId="8" xfId="0" applyNumberFormat="1" applyFont="1" applyFill="1" applyBorder="1" applyAlignment="1" applyProtection="1">
      <alignment horizontal="center"/>
      <protection hidden="1"/>
    </xf>
    <xf numFmtId="0" fontId="15" fillId="0" borderId="19" xfId="0" applyNumberFormat="1" applyFont="1" applyFill="1" applyBorder="1" applyAlignment="1" applyProtection="1">
      <alignment horizontal="left"/>
      <protection hidden="1"/>
    </xf>
    <xf numFmtId="0" fontId="15" fillId="0" borderId="8" xfId="0" applyNumberFormat="1" applyFont="1" applyFill="1" applyBorder="1" applyAlignment="1" applyProtection="1">
      <alignment horizontal="center"/>
      <protection hidden="1"/>
    </xf>
    <xf numFmtId="168" fontId="24" fillId="0" borderId="8" xfId="0" applyNumberFormat="1" applyFont="1" applyFill="1" applyBorder="1" applyAlignment="1" applyProtection="1">
      <alignment horizontal="center"/>
      <protection hidden="1"/>
    </xf>
    <xf numFmtId="0" fontId="15" fillId="0" borderId="7" xfId="0" applyNumberFormat="1" applyFont="1" applyFill="1" applyBorder="1" applyAlignment="1" applyProtection="1">
      <alignment horizontal="left"/>
      <protection hidden="1"/>
    </xf>
    <xf numFmtId="0" fontId="0" fillId="0" borderId="20" xfId="0" applyBorder="1" applyProtection="1"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7" fillId="0" borderId="0" xfId="0" applyNumberFormat="1" applyFont="1" applyFill="1" applyBorder="1" applyAlignment="1" applyProtection="1">
      <alignment horizontal="left" vertical="top" wrapText="1"/>
      <protection hidden="1"/>
    </xf>
    <xf numFmtId="167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protection hidden="1"/>
    </xf>
    <xf numFmtId="0" fontId="24" fillId="0" borderId="21" xfId="0" applyNumberFormat="1" applyFont="1" applyFill="1" applyBorder="1" applyAlignment="1" applyProtection="1">
      <protection hidden="1"/>
    </xf>
    <xf numFmtId="0" fontId="21" fillId="0" borderId="22" xfId="0" applyNumberFormat="1" applyFont="1" applyFill="1" applyBorder="1" applyAlignment="1" applyProtection="1">
      <protection hidden="1"/>
    </xf>
    <xf numFmtId="164" fontId="24" fillId="0" borderId="23" xfId="0" applyNumberFormat="1" applyFont="1" applyFill="1" applyBorder="1" applyAlignment="1" applyProtection="1"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protection hidden="1"/>
    </xf>
    <xf numFmtId="0" fontId="21" fillId="0" borderId="0" xfId="0" applyNumberFormat="1" applyFont="1" applyFill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protection hidden="1"/>
    </xf>
    <xf numFmtId="0" fontId="12" fillId="0" borderId="1" xfId="0" applyNumberFormat="1" applyFont="1" applyFill="1" applyBorder="1" applyAlignment="1" applyProtection="1">
      <protection hidden="1"/>
    </xf>
    <xf numFmtId="0" fontId="4" fillId="0" borderId="24" xfId="0" applyNumberFormat="1" applyFont="1" applyFill="1" applyBorder="1" applyAlignment="1" applyProtection="1">
      <protection hidden="1"/>
    </xf>
    <xf numFmtId="1" fontId="4" fillId="0" borderId="25" xfId="0" applyNumberFormat="1" applyFont="1" applyFill="1" applyBorder="1" applyAlignment="1" applyProtection="1">
      <protection hidden="1"/>
    </xf>
    <xf numFmtId="164" fontId="12" fillId="0" borderId="26" xfId="0" applyNumberFormat="1" applyFont="1" applyFill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alignment vertical="center"/>
      <protection hidden="1"/>
    </xf>
    <xf numFmtId="0" fontId="2" fillId="0" borderId="18" xfId="0" applyNumberFormat="1" applyFont="1" applyFill="1" applyBorder="1" applyAlignment="1" applyProtection="1">
      <protection hidden="1"/>
    </xf>
    <xf numFmtId="164" fontId="12" fillId="0" borderId="27" xfId="0" applyNumberFormat="1" applyFont="1" applyFill="1" applyBorder="1" applyAlignment="1" applyProtection="1">
      <protection hidden="1"/>
    </xf>
    <xf numFmtId="0" fontId="7" fillId="0" borderId="18" xfId="0" applyNumberFormat="1" applyFont="1" applyFill="1" applyBorder="1" applyAlignment="1" applyProtection="1">
      <protection hidden="1"/>
    </xf>
    <xf numFmtId="164" fontId="3" fillId="0" borderId="27" xfId="0" applyNumberFormat="1" applyFont="1" applyFill="1" applyBorder="1" applyAlignment="1" applyProtection="1">
      <protection hidden="1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protection hidden="1"/>
    </xf>
    <xf numFmtId="0" fontId="2" fillId="0" borderId="29" xfId="0" applyNumberFormat="1" applyFont="1" applyFill="1" applyBorder="1" applyAlignment="1" applyProtection="1">
      <protection hidden="1"/>
    </xf>
    <xf numFmtId="9" fontId="7" fillId="0" borderId="8" xfId="0" applyNumberFormat="1" applyFont="1" applyFill="1" applyBorder="1" applyAlignment="1" applyProtection="1">
      <alignment horizontal="center"/>
      <protection hidden="1"/>
    </xf>
    <xf numFmtId="0" fontId="7" fillId="0" borderId="30" xfId="0" applyNumberFormat="1" applyFont="1" applyFill="1" applyBorder="1" applyAlignment="1" applyProtection="1">
      <protection hidden="1"/>
    </xf>
    <xf numFmtId="9" fontId="2" fillId="0" borderId="30" xfId="0" applyNumberFormat="1" applyFont="1" applyFill="1" applyBorder="1" applyAlignment="1" applyProtection="1">
      <protection hidden="1"/>
    </xf>
    <xf numFmtId="164" fontId="3" fillId="0" borderId="31" xfId="0" applyNumberFormat="1" applyFont="1" applyFill="1" applyBorder="1" applyAlignment="1" applyProtection="1">
      <protection hidden="1"/>
    </xf>
    <xf numFmtId="0" fontId="19" fillId="0" borderId="32" xfId="0" applyNumberFormat="1" applyFont="1" applyFill="1" applyBorder="1" applyAlignment="1" applyProtection="1">
      <protection hidden="1"/>
    </xf>
    <xf numFmtId="0" fontId="19" fillId="0" borderId="33" xfId="0" applyNumberFormat="1" applyFont="1" applyFill="1" applyBorder="1" applyAlignment="1" applyProtection="1">
      <protection hidden="1"/>
    </xf>
    <xf numFmtId="0" fontId="18" fillId="0" borderId="33" xfId="0" applyNumberFormat="1" applyFont="1" applyFill="1" applyBorder="1" applyAlignment="1" applyProtection="1">
      <protection hidden="1"/>
    </xf>
    <xf numFmtId="0" fontId="18" fillId="0" borderId="32" xfId="0" applyNumberFormat="1" applyFont="1" applyFill="1" applyBorder="1" applyAlignment="1" applyProtection="1">
      <protection hidden="1"/>
    </xf>
    <xf numFmtId="0" fontId="26" fillId="0" borderId="34" xfId="0" applyNumberFormat="1" applyFont="1" applyFill="1" applyBorder="1" applyAlignment="1" applyProtection="1">
      <protection hidden="1"/>
    </xf>
    <xf numFmtId="0" fontId="19" fillId="0" borderId="35" xfId="0" applyNumberFormat="1" applyFont="1" applyFill="1" applyBorder="1" applyAlignment="1" applyProtection="1">
      <protection hidden="1"/>
    </xf>
    <xf numFmtId="0" fontId="19" fillId="0" borderId="34" xfId="0" applyNumberFormat="1" applyFont="1" applyFill="1" applyBorder="1" applyAlignment="1" applyProtection="1">
      <protection hidden="1"/>
    </xf>
    <xf numFmtId="0" fontId="18" fillId="0" borderId="35" xfId="0" applyNumberFormat="1" applyFont="1" applyFill="1" applyBorder="1" applyAlignment="1" applyProtection="1">
      <protection hidden="1"/>
    </xf>
    <xf numFmtId="0" fontId="19" fillId="0" borderId="36" xfId="0" applyNumberFormat="1" applyFont="1" applyFill="1" applyBorder="1" applyAlignment="1" applyProtection="1">
      <protection hidden="1"/>
    </xf>
    <xf numFmtId="0" fontId="19" fillId="0" borderId="37" xfId="0" applyNumberFormat="1" applyFont="1" applyFill="1" applyBorder="1" applyAlignment="1" applyProtection="1"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0" fontId="19" fillId="0" borderId="29" xfId="0" applyNumberFormat="1" applyFont="1" applyFill="1" applyBorder="1" applyAlignment="1" applyProtection="1">
      <protection hidden="1"/>
    </xf>
    <xf numFmtId="0" fontId="18" fillId="0" borderId="29" xfId="0" applyNumberFormat="1" applyFont="1" applyFill="1" applyBorder="1" applyAlignment="1" applyProtection="1">
      <protection hidden="1"/>
    </xf>
    <xf numFmtId="0" fontId="18" fillId="0" borderId="37" xfId="0" applyNumberFormat="1" applyFont="1" applyFill="1" applyBorder="1" applyAlignment="1" applyProtection="1">
      <protection hidden="1"/>
    </xf>
    <xf numFmtId="9" fontId="31" fillId="5" borderId="50" xfId="4" applyFont="1" applyFill="1" applyBorder="1" applyAlignment="1" applyProtection="1">
      <alignment vertical="center" wrapText="1"/>
      <protection hidden="1"/>
    </xf>
    <xf numFmtId="0" fontId="29" fillId="0" borderId="0" xfId="0" applyNumberFormat="1" applyFont="1" applyFill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 wrapText="1"/>
      <protection hidden="1"/>
    </xf>
    <xf numFmtId="170" fontId="30" fillId="0" borderId="50" xfId="1" applyNumberFormat="1" applyFont="1" applyFill="1" applyBorder="1" applyAlignment="1" applyProtection="1">
      <alignment horizontal="center" vertical="center" wrapText="1"/>
      <protection hidden="1"/>
    </xf>
    <xf numFmtId="49" fontId="32" fillId="0" borderId="50" xfId="0" applyNumberFormat="1" applyFont="1" applyFill="1" applyBorder="1" applyAlignment="1" applyProtection="1">
      <alignment horizontal="center" vertical="center" wrapText="1"/>
      <protection hidden="1"/>
    </xf>
    <xf numFmtId="170" fontId="29" fillId="0" borderId="50" xfId="1" applyNumberFormat="1" applyFont="1" applyFill="1" applyBorder="1" applyAlignment="1" applyProtection="1">
      <alignment horizontal="center" vertical="center" wrapText="1"/>
    </xf>
    <xf numFmtId="1" fontId="29" fillId="0" borderId="50" xfId="0" applyNumberFormat="1" applyFont="1" applyFill="1" applyBorder="1" applyAlignment="1" applyProtection="1">
      <alignment horizontal="center" vertical="center" wrapText="1"/>
    </xf>
    <xf numFmtId="1" fontId="29" fillId="6" borderId="50" xfId="0" applyNumberFormat="1" applyFont="1" applyFill="1" applyBorder="1" applyAlignment="1" applyProtection="1">
      <alignment horizontal="center" vertical="center" wrapText="1"/>
      <protection locked="0" hidden="1"/>
    </xf>
    <xf numFmtId="1" fontId="33" fillId="6" borderId="50" xfId="0" applyNumberFormat="1" applyFont="1" applyFill="1" applyBorder="1" applyAlignment="1" applyProtection="1">
      <alignment horizontal="center" vertical="center" wrapText="1"/>
      <protection hidden="1"/>
    </xf>
    <xf numFmtId="1" fontId="29" fillId="3" borderId="50" xfId="0" applyNumberFormat="1" applyFont="1" applyFill="1" applyBorder="1" applyAlignment="1" applyProtection="1">
      <alignment horizontal="center" vertical="center" wrapText="1"/>
      <protection locked="0" hidden="1"/>
    </xf>
    <xf numFmtId="43" fontId="34" fillId="0" borderId="50" xfId="1" applyFont="1" applyBorder="1" applyAlignment="1">
      <alignment horizontal="center" vertical="center" wrapText="1"/>
    </xf>
    <xf numFmtId="169" fontId="33" fillId="0" borderId="50" xfId="5" applyNumberFormat="1" applyFont="1" applyBorder="1"/>
    <xf numFmtId="44" fontId="33" fillId="0" borderId="50" xfId="5" applyNumberFormat="1" applyFont="1" applyBorder="1" applyAlignment="1">
      <alignment vertical="center" wrapText="1"/>
    </xf>
    <xf numFmtId="169" fontId="33" fillId="0" borderId="50" xfId="5" applyNumberFormat="1" applyFont="1" applyBorder="1" applyAlignment="1">
      <alignment vertical="center" wrapText="1"/>
    </xf>
    <xf numFmtId="44" fontId="29" fillId="0" borderId="50" xfId="0" applyNumberFormat="1" applyFont="1" applyFill="1" applyBorder="1" applyAlignment="1" applyProtection="1">
      <alignment vertical="center" wrapText="1"/>
      <protection hidden="1"/>
    </xf>
    <xf numFmtId="1" fontId="29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9" fillId="6" borderId="5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0" xfId="0" applyNumberFormat="1" applyFont="1" applyFill="1" applyBorder="1" applyAlignment="1" applyProtection="1">
      <alignment horizontal="center" vertical="center" wrapText="1"/>
    </xf>
    <xf numFmtId="0" fontId="29" fillId="0" borderId="50" xfId="0" applyNumberFormat="1" applyFont="1" applyFill="1" applyBorder="1" applyAlignment="1" applyProtection="1">
      <alignment horizontal="center" vertical="center" wrapText="1"/>
    </xf>
    <xf numFmtId="43" fontId="34" fillId="0" borderId="53" xfId="1" applyFont="1" applyBorder="1" applyAlignment="1">
      <alignment horizontal="center" vertical="center" wrapText="1"/>
    </xf>
    <xf numFmtId="169" fontId="33" fillId="0" borderId="53" xfId="5" applyNumberFormat="1" applyFont="1" applyBorder="1" applyAlignment="1">
      <alignment vertical="center" wrapText="1"/>
    </xf>
    <xf numFmtId="44" fontId="29" fillId="0" borderId="53" xfId="0" applyNumberFormat="1" applyFont="1" applyFill="1" applyBorder="1" applyAlignment="1" applyProtection="1">
      <alignment vertical="center" wrapText="1"/>
      <protection hidden="1"/>
    </xf>
    <xf numFmtId="44" fontId="29" fillId="8" borderId="55" xfId="0" applyNumberFormat="1" applyFont="1" applyFill="1" applyBorder="1" applyAlignment="1" applyProtection="1">
      <alignment vertical="center" wrapText="1"/>
      <protection hidden="1"/>
    </xf>
    <xf numFmtId="0" fontId="35" fillId="9" borderId="50" xfId="0" applyNumberFormat="1" applyFont="1" applyFill="1" applyBorder="1" applyAlignment="1" applyProtection="1">
      <alignment horizontal="left" vertical="center" wrapText="1"/>
      <protection hidden="1"/>
    </xf>
    <xf numFmtId="44" fontId="33" fillId="0" borderId="0" xfId="5" applyNumberFormat="1" applyFont="1" applyAlignment="1">
      <alignment vertical="center" wrapText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170" fontId="29" fillId="0" borderId="0" xfId="1" applyNumberFormat="1" applyFont="1" applyFill="1" applyBorder="1" applyAlignment="1" applyProtection="1">
      <alignment vertical="center" wrapText="1"/>
      <protection hidden="1"/>
    </xf>
    <xf numFmtId="0" fontId="29" fillId="0" borderId="49" xfId="0" applyFont="1" applyBorder="1" applyAlignment="1" applyProtection="1">
      <alignment vertical="center" wrapText="1"/>
      <protection hidden="1"/>
    </xf>
    <xf numFmtId="43" fontId="34" fillId="8" borderId="55" xfId="1" applyFont="1" applyFill="1" applyBorder="1" applyAlignment="1" applyProtection="1">
      <alignment vertical="center" wrapText="1"/>
      <protection hidden="1"/>
    </xf>
    <xf numFmtId="44" fontId="33" fillId="0" borderId="47" xfId="5" applyNumberFormat="1" applyFont="1" applyBorder="1" applyAlignment="1">
      <alignment vertical="center" wrapText="1"/>
    </xf>
    <xf numFmtId="169" fontId="29" fillId="8" borderId="55" xfId="0" applyNumberFormat="1" applyFont="1" applyFill="1" applyBorder="1" applyAlignment="1" applyProtection="1">
      <alignment vertical="center" wrapText="1"/>
      <protection hidden="1"/>
    </xf>
    <xf numFmtId="1" fontId="29" fillId="0" borderId="47" xfId="0" applyNumberFormat="1" applyFont="1" applyFill="1" applyBorder="1" applyAlignment="1" applyProtection="1">
      <alignment horizontal="center" vertical="center" wrapText="1"/>
    </xf>
    <xf numFmtId="1" fontId="29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1" fontId="34" fillId="0" borderId="50" xfId="0" applyNumberFormat="1" applyFont="1" applyFill="1" applyBorder="1" applyAlignment="1" applyProtection="1">
      <alignment horizontal="center" vertical="center" wrapText="1"/>
    </xf>
    <xf numFmtId="0" fontId="30" fillId="7" borderId="50" xfId="0" applyNumberFormat="1" applyFont="1" applyFill="1" applyBorder="1" applyAlignment="1" applyProtection="1">
      <alignment vertical="center" wrapText="1"/>
      <protection hidden="1"/>
    </xf>
    <xf numFmtId="49" fontId="28" fillId="0" borderId="50" xfId="2" applyNumberFormat="1" applyFill="1" applyBorder="1" applyAlignment="1" applyProtection="1">
      <alignment horizontal="center" vertical="center" wrapText="1"/>
    </xf>
    <xf numFmtId="1" fontId="28" fillId="0" borderId="50" xfId="2" applyNumberFormat="1" applyFill="1" applyBorder="1" applyAlignment="1" applyProtection="1">
      <alignment horizontal="center" vertical="center" wrapText="1"/>
    </xf>
    <xf numFmtId="0" fontId="28" fillId="0" borderId="50" xfId="2" applyNumberFormat="1" applyFill="1" applyBorder="1" applyAlignment="1" applyProtection="1">
      <alignment horizontal="center" vertical="center" wrapText="1"/>
    </xf>
    <xf numFmtId="0" fontId="28" fillId="0" borderId="53" xfId="2" applyNumberFormat="1" applyFill="1" applyBorder="1" applyAlignment="1" applyProtection="1">
      <alignment horizontal="center" vertical="center" wrapText="1"/>
    </xf>
    <xf numFmtId="0" fontId="28" fillId="0" borderId="56" xfId="2" applyNumberFormat="1" applyFill="1" applyBorder="1" applyAlignment="1" applyProtection="1">
      <alignment horizontal="center" vertical="center" wrapText="1"/>
    </xf>
    <xf numFmtId="49" fontId="35" fillId="4" borderId="50" xfId="0" applyNumberFormat="1" applyFont="1" applyFill="1" applyBorder="1" applyAlignment="1" applyProtection="1">
      <alignment horizontal="center" vertical="center"/>
      <protection hidden="1"/>
    </xf>
    <xf numFmtId="49" fontId="38" fillId="10" borderId="50" xfId="0" applyNumberFormat="1" applyFont="1" applyFill="1" applyBorder="1" applyAlignment="1" applyProtection="1">
      <alignment horizontal="center" vertical="center" shrinkToFit="1"/>
      <protection locked="0" hidden="1"/>
    </xf>
    <xf numFmtId="0" fontId="3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49" xfId="0" applyNumberFormat="1" applyFont="1" applyFill="1" applyBorder="1" applyAlignment="1" applyProtection="1">
      <alignment horizontal="center" vertical="center" wrapText="1"/>
      <protection hidden="1"/>
    </xf>
    <xf numFmtId="170" fontId="29" fillId="7" borderId="47" xfId="1" applyNumberFormat="1" applyFont="1" applyFill="1" applyBorder="1" applyAlignment="1" applyProtection="1">
      <alignment horizontal="center" vertical="center" wrapText="1"/>
    </xf>
    <xf numFmtId="170" fontId="29" fillId="7" borderId="48" xfId="1" applyNumberFormat="1" applyFont="1" applyFill="1" applyBorder="1" applyAlignment="1" applyProtection="1">
      <alignment horizontal="center" vertical="center" wrapText="1"/>
    </xf>
    <xf numFmtId="170" fontId="29" fillId="7" borderId="49" xfId="1" applyNumberFormat="1" applyFont="1" applyFill="1" applyBorder="1" applyAlignment="1" applyProtection="1">
      <alignment horizontal="center" vertical="center" wrapText="1"/>
    </xf>
    <xf numFmtId="43" fontId="34" fillId="7" borderId="47" xfId="1" applyFont="1" applyFill="1" applyBorder="1" applyAlignment="1">
      <alignment horizontal="center" vertical="center" wrapText="1"/>
    </xf>
    <xf numFmtId="43" fontId="34" fillId="7" borderId="48" xfId="1" applyFont="1" applyFill="1" applyBorder="1" applyAlignment="1">
      <alignment horizontal="center" vertical="center" wrapText="1"/>
    </xf>
    <xf numFmtId="43" fontId="34" fillId="7" borderId="49" xfId="1" applyFont="1" applyFill="1" applyBorder="1" applyAlignment="1">
      <alignment horizontal="center" vertical="center" wrapText="1"/>
    </xf>
    <xf numFmtId="0" fontId="29" fillId="4" borderId="45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46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51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52" xfId="0" applyNumberFormat="1" applyFont="1" applyFill="1" applyBorder="1" applyAlignment="1" applyProtection="1">
      <alignment horizontal="center" vertical="center" wrapText="1"/>
      <protection hidden="1"/>
    </xf>
    <xf numFmtId="0" fontId="39" fillId="4" borderId="43" xfId="2" applyNumberFormat="1" applyFont="1" applyFill="1" applyBorder="1" applyAlignment="1" applyProtection="1">
      <alignment horizontal="center" vertical="center" wrapText="1"/>
      <protection hidden="1"/>
    </xf>
    <xf numFmtId="0" fontId="34" fillId="4" borderId="44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50" xfId="0" applyNumberFormat="1" applyFont="1" applyFill="1" applyBorder="1" applyAlignment="1" applyProtection="1">
      <alignment horizontal="center" vertical="center" wrapText="1"/>
      <protection hidden="1"/>
    </xf>
    <xf numFmtId="170" fontId="29" fillId="7" borderId="46" xfId="1" applyNumberFormat="1" applyFont="1" applyFill="1" applyBorder="1" applyAlignment="1" applyProtection="1">
      <alignment horizontal="center" vertical="center" wrapText="1"/>
    </xf>
    <xf numFmtId="170" fontId="29" fillId="7" borderId="54" xfId="1" applyNumberFormat="1" applyFont="1" applyFill="1" applyBorder="1" applyAlignment="1" applyProtection="1">
      <alignment horizontal="center" vertical="center" wrapText="1"/>
    </xf>
    <xf numFmtId="0" fontId="36" fillId="9" borderId="50" xfId="0" applyNumberFormat="1" applyFont="1" applyFill="1" applyBorder="1" applyAlignment="1" applyProtection="1">
      <alignment horizontal="center" vertical="center"/>
      <protection hidden="1"/>
    </xf>
    <xf numFmtId="0" fontId="37" fillId="9" borderId="50" xfId="0" applyNumberFormat="1" applyFont="1" applyFill="1" applyBorder="1" applyAlignment="1" applyProtection="1">
      <alignment horizontal="left" vertical="center" wrapText="1"/>
      <protection hidden="1"/>
    </xf>
    <xf numFmtId="0" fontId="36" fillId="9" borderId="50" xfId="0" applyNumberFormat="1" applyFont="1" applyFill="1" applyBorder="1" applyAlignment="1" applyProtection="1">
      <alignment horizontal="center" vertical="center" wrapText="1"/>
      <protection hidden="1"/>
    </xf>
    <xf numFmtId="49" fontId="35" fillId="10" borderId="50" xfId="0" applyNumberFormat="1" applyFont="1" applyFill="1" applyBorder="1" applyAlignment="1" applyProtection="1">
      <alignment horizontal="center" vertical="center" shrinkToFit="1"/>
      <protection locked="0" hidden="1"/>
    </xf>
    <xf numFmtId="170" fontId="29" fillId="0" borderId="0" xfId="1" applyNumberFormat="1" applyFont="1" applyFill="1" applyBorder="1" applyAlignment="1" applyProtection="1">
      <alignment horizontal="center" vertical="center" wrapText="1"/>
      <protection hidden="1"/>
    </xf>
    <xf numFmtId="170" fontId="29" fillId="0" borderId="52" xfId="1" applyNumberFormat="1" applyFont="1" applyFill="1" applyBorder="1" applyAlignment="1" applyProtection="1">
      <alignment horizontal="center" vertical="center" wrapText="1"/>
      <protection hidden="1"/>
    </xf>
    <xf numFmtId="0" fontId="29" fillId="4" borderId="50" xfId="0" applyFont="1" applyFill="1" applyBorder="1" applyAlignment="1" applyProtection="1">
      <alignment horizontal="center" vertical="center" wrapText="1"/>
      <protection hidden="1"/>
    </xf>
    <xf numFmtId="0" fontId="29" fillId="4" borderId="56" xfId="0" applyFont="1" applyFill="1" applyBorder="1" applyAlignment="1" applyProtection="1">
      <alignment horizontal="center" vertical="center" wrapText="1"/>
      <protection hidden="1"/>
    </xf>
    <xf numFmtId="44" fontId="32" fillId="0" borderId="50" xfId="5" applyNumberFormat="1" applyFont="1" applyBorder="1" applyAlignment="1">
      <alignment horizontal="center" vertical="center" wrapText="1"/>
    </xf>
    <xf numFmtId="0" fontId="30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32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NumberFormat="1" applyFont="1" applyFill="1" applyBorder="1" applyAlignment="1" applyProtection="1">
      <alignment horizontal="left" vertical="center" wrapText="1"/>
      <protection hidden="1"/>
    </xf>
    <xf numFmtId="0" fontId="9" fillId="2" borderId="40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left" vertical="center"/>
      <protection hidden="1"/>
    </xf>
    <xf numFmtId="0" fontId="9" fillId="3" borderId="40" xfId="0" applyNumberFormat="1" applyFont="1" applyFill="1" applyBorder="1" applyAlignment="1" applyProtection="1">
      <alignment horizontal="left" vertical="center" shrinkToFit="1"/>
      <protection locked="0" hidden="1"/>
    </xf>
    <xf numFmtId="0" fontId="5" fillId="2" borderId="4" xfId="0" applyNumberFormat="1" applyFont="1" applyFill="1" applyBorder="1" applyAlignment="1" applyProtection="1">
      <alignment horizontal="left" vertical="center" wrapText="1"/>
      <protection hidden="1"/>
    </xf>
    <xf numFmtId="0" fontId="9" fillId="3" borderId="41" xfId="0" applyNumberFormat="1" applyFont="1" applyFill="1" applyBorder="1" applyAlignment="1" applyProtection="1">
      <alignment horizontal="left" vertical="center" shrinkToFit="1"/>
      <protection locked="0" hidden="1"/>
    </xf>
    <xf numFmtId="0" fontId="15" fillId="0" borderId="42" xfId="0" applyNumberFormat="1" applyFont="1" applyFill="1" applyBorder="1" applyAlignment="1" applyProtection="1">
      <alignment horizontal="left" vertical="center"/>
      <protection hidden="1"/>
    </xf>
    <xf numFmtId="1" fontId="5" fillId="2" borderId="9" xfId="0" applyNumberFormat="1" applyFont="1" applyFill="1" applyBorder="1" applyAlignment="1" applyProtection="1">
      <alignment horizontal="center" vertical="center"/>
      <protection hidden="1"/>
    </xf>
    <xf numFmtId="9" fontId="5" fillId="2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NumberFormat="1" applyFont="1" applyFill="1" applyBorder="1" applyAlignment="1" applyProtection="1">
      <alignment horizontal="center" vertical="center"/>
      <protection hidden="1"/>
    </xf>
    <xf numFmtId="0" fontId="8" fillId="2" borderId="40" xfId="0" applyNumberFormat="1" applyFont="1" applyFill="1" applyBorder="1" applyAlignment="1" applyProtection="1">
      <alignment horizontal="left" vertical="center" shrinkToFit="1"/>
      <protection hidden="1"/>
    </xf>
    <xf numFmtId="165" fontId="5" fillId="2" borderId="38" xfId="0" applyNumberFormat="1" applyFont="1" applyFill="1" applyBorder="1" applyAlignment="1" applyProtection="1">
      <alignment horizontal="center" vertical="center"/>
      <protection hidden="1"/>
    </xf>
    <xf numFmtId="0" fontId="8" fillId="2" borderId="39" xfId="0" applyNumberFormat="1" applyFont="1" applyFill="1" applyBorder="1" applyAlignment="1" applyProtection="1">
      <alignment horizontal="left" vertical="center" shrinkToFit="1"/>
      <protection hidden="1"/>
    </xf>
    <xf numFmtId="165" fontId="3" fillId="2" borderId="3" xfId="0" applyNumberFormat="1" applyFont="1" applyFill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</cellXfs>
  <cellStyles count="7">
    <cellStyle name="Dziesiętny" xfId="1" builtinId="3"/>
    <cellStyle name="Hiperłącze" xfId="2" builtinId="8"/>
    <cellStyle name="Normalny" xfId="0" builtinId="0"/>
    <cellStyle name="Normalny 2" xfId="3" xr:uid="{00000000-0005-0000-0000-000003000000}"/>
    <cellStyle name="Procentowy" xfId="4" builtinId="5"/>
    <cellStyle name="Walutowy" xfId="5" builtinId="4"/>
    <cellStyle name="Walutowy 2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54429</xdr:rowOff>
    </xdr:from>
    <xdr:to>
      <xdr:col>26</xdr:col>
      <xdr:colOff>506774</xdr:colOff>
      <xdr:row>3</xdr:row>
      <xdr:rowOff>13607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A4F448A-103D-448F-9D00-53B05DFB0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7107" y="54429"/>
          <a:ext cx="9052060" cy="843642"/>
        </a:xfrm>
        <a:prstGeom prst="rect">
          <a:avLst/>
        </a:prstGeom>
      </xdr:spPr>
    </xdr:pic>
    <xdr:clientData/>
  </xdr:twoCellAnchor>
  <xdr:twoCellAnchor>
    <xdr:from>
      <xdr:col>0</xdr:col>
      <xdr:colOff>258536</xdr:colOff>
      <xdr:row>0</xdr:row>
      <xdr:rowOff>81642</xdr:rowOff>
    </xdr:from>
    <xdr:to>
      <xdr:col>2</xdr:col>
      <xdr:colOff>666750</xdr:colOff>
      <xdr:row>3</xdr:row>
      <xdr:rowOff>231321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0DA23BB-6139-4591-A18E-4468C75DB946}"/>
            </a:ext>
          </a:extLst>
        </xdr:cNvPr>
        <xdr:cNvSpPr txBox="1"/>
      </xdr:nvSpPr>
      <xdr:spPr>
        <a:xfrm>
          <a:off x="258536" y="81642"/>
          <a:ext cx="3946071" cy="1034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GABEL</a:t>
          </a:r>
          <a:r>
            <a:rPr lang="pl-PL" sz="1100" baseline="0"/>
            <a:t> RACE PROGRAM:</a:t>
          </a:r>
        </a:p>
        <a:p>
          <a:r>
            <a:rPr lang="pl-PL" sz="1100"/>
            <a:t>DYSTRYBUTOR:</a:t>
          </a:r>
          <a:r>
            <a:rPr lang="pl-PL" sz="1100" baseline="0"/>
            <a:t> RONDO SP. Z O.O.</a:t>
          </a:r>
        </a:p>
        <a:p>
          <a:r>
            <a:rPr lang="pl-PL" sz="1100" baseline="0"/>
            <a:t>KONTAKT: JACEK GIZICK</a:t>
          </a:r>
          <a:r>
            <a:rPr lang="en-US" sz="1100" baseline="0"/>
            <a:t>I</a:t>
          </a:r>
        </a:p>
        <a:p>
          <a:r>
            <a:rPr lang="en-US" sz="1100" baseline="0"/>
            <a:t>TELEFON: +48 606 403 900</a:t>
          </a:r>
        </a:p>
        <a:p>
          <a:r>
            <a:rPr lang="en-US" sz="1100"/>
            <a:t>MAIL: j.gizicki@rondo-distribution.pl</a:t>
          </a:r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al02/pub/azienda/listini/inverno/17-18/Orderforms/Gabel_OrderForm_W_17_18_WHLS_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 Poles"/>
      <sheetName val="Protections"/>
      <sheetName val="Accessories"/>
      <sheetName val="Displa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abel.it/en/shop/product-snow/nt-lite-gs-r/" TargetMode="External"/><Relationship Id="rId13" Type="http://schemas.openxmlformats.org/officeDocument/2006/relationships/hyperlink" Target="http://gabel.it/en/shop/product-snow/sld/" TargetMode="External"/><Relationship Id="rId18" Type="http://schemas.openxmlformats.org/officeDocument/2006/relationships/hyperlink" Target="http://gabelpoles.com/en/racing/550-gabel-978-gate-blocker-black-8030515075967.html?search_query=Gate+blocker+W.C.+Black&amp;results=37" TargetMode="External"/><Relationship Id="rId26" Type="http://schemas.openxmlformats.org/officeDocument/2006/relationships/hyperlink" Target="http://gabel.it/en/shop/product-snow/bastoncini/snow-bastoncini-alpine-touring/mezzalama/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://gabel.it/en/shop/product-snow/gs-carbon/" TargetMode="External"/><Relationship Id="rId21" Type="http://schemas.openxmlformats.org/officeDocument/2006/relationships/hyperlink" Target="http://gabelpoles.com/en/racing/538-parastinchi-racing-senior-yellow-8030515017585.html?search_query=Shinguard+Large+Yellow&amp;results=17" TargetMode="External"/><Relationship Id="rId34" Type="http://schemas.openxmlformats.org/officeDocument/2006/relationships/hyperlink" Target="http://gabel.it/en/shop/product-snow/bastoncini/nordic/px-plus/" TargetMode="External"/><Relationship Id="rId7" Type="http://schemas.openxmlformats.org/officeDocument/2006/relationships/hyperlink" Target="http://gabel.it/en/shop/product-snow/nt-lite-sg/" TargetMode="External"/><Relationship Id="rId12" Type="http://schemas.openxmlformats.org/officeDocument/2006/relationships/hyperlink" Target="http://gabel.it/en/shop/product-snow/gs/" TargetMode="External"/><Relationship Id="rId17" Type="http://schemas.openxmlformats.org/officeDocument/2006/relationships/hyperlink" Target="http://gabelpoles.com/en/racing/551-gabel-978-gate-blocker-yellow-8030515075974.html" TargetMode="External"/><Relationship Id="rId25" Type="http://schemas.openxmlformats.org/officeDocument/2006/relationships/hyperlink" Target="http://gabel.it/en/shop/product-snow/bastoncini/snow-bastoncini-alpine-touring/pierramenta-carbon/" TargetMode="External"/><Relationship Id="rId33" Type="http://schemas.openxmlformats.org/officeDocument/2006/relationships/hyperlink" Target="http://gabel.it/en/shop/product-snow/bastoncini/nordic/carbon-pro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gabel.it/en/shop/product-snow/slk-r/" TargetMode="External"/><Relationship Id="rId16" Type="http://schemas.openxmlformats.org/officeDocument/2006/relationships/hyperlink" Target="http://gabel.it/en/shop/product-snow/nt-lite-sl/" TargetMode="External"/><Relationship Id="rId20" Type="http://schemas.openxmlformats.org/officeDocument/2006/relationships/hyperlink" Target="http://gabelpoles.com/en/racing/255-paramani-gabel-junior-colore-nero-protezioni-gara-slalom-8030515053057.html?search_query=Gate+blocker+yellow&amp;results=17" TargetMode="External"/><Relationship Id="rId29" Type="http://schemas.openxmlformats.org/officeDocument/2006/relationships/hyperlink" Target="http://gabel.it/en/shop/product-snow/bastoncini/nordic/nordic-vario-carbon-f-l/" TargetMode="External"/><Relationship Id="rId1" Type="http://schemas.openxmlformats.org/officeDocument/2006/relationships/hyperlink" Target="http://www.rondo-distribution.pl/" TargetMode="External"/><Relationship Id="rId6" Type="http://schemas.openxmlformats.org/officeDocument/2006/relationships/hyperlink" Target="http://gabel.it/en/shop/product-snow/sld-r/" TargetMode="External"/><Relationship Id="rId11" Type="http://schemas.openxmlformats.org/officeDocument/2006/relationships/hyperlink" Target="http://gabel.it/en/shop/product-snow/gs-carbon-r/" TargetMode="External"/><Relationship Id="rId24" Type="http://schemas.openxmlformats.org/officeDocument/2006/relationships/hyperlink" Target="http://gabel.it/en/shop/product-snow/bastoncini/snow-bastoncini-alpine-touring/pierramenta-vario-carbon/" TargetMode="External"/><Relationship Id="rId32" Type="http://schemas.openxmlformats.org/officeDocument/2006/relationships/hyperlink" Target="http://gabel.it/en/shop/product-snow/bastoncini/nordic/carbon-classic/" TargetMode="External"/><Relationship Id="rId37" Type="http://schemas.openxmlformats.org/officeDocument/2006/relationships/hyperlink" Target="http://gabel.it/en/shop/product-snow/bastoncini/nordic/nordic-vario-alucarbon-f-l-xtl/" TargetMode="External"/><Relationship Id="rId5" Type="http://schemas.openxmlformats.org/officeDocument/2006/relationships/hyperlink" Target="http://gabel.it/en/shop/product-snow/dh/" TargetMode="External"/><Relationship Id="rId15" Type="http://schemas.openxmlformats.org/officeDocument/2006/relationships/hyperlink" Target="http://gabel.it/en/shop/product-snow/nt-lite-gs/" TargetMode="External"/><Relationship Id="rId23" Type="http://schemas.openxmlformats.org/officeDocument/2006/relationships/hyperlink" Target="http://laskishop.com/en/gabel-shin-guard-small-yellow" TargetMode="External"/><Relationship Id="rId28" Type="http://schemas.openxmlformats.org/officeDocument/2006/relationships/hyperlink" Target="http://gabel.it/en/shop/product-snow/bastoncini/nordic/national-team-xc/" TargetMode="External"/><Relationship Id="rId36" Type="http://schemas.openxmlformats.org/officeDocument/2006/relationships/hyperlink" Target="http://gabel.it/en/shop/product-snow/bastoncini/nordic/tx-plus-jr/" TargetMode="External"/><Relationship Id="rId10" Type="http://schemas.openxmlformats.org/officeDocument/2006/relationships/hyperlink" Target="http://gabel.it/en/shop/product-snow/slk/" TargetMode="External"/><Relationship Id="rId19" Type="http://schemas.openxmlformats.org/officeDocument/2006/relationships/hyperlink" Target="http://gabelpoles.com/en/racing/23-gateblocker-gabel-yellow-race-slalom-protections-8030515016984.html?search_query=Gate+blocker+yellow&amp;results=17" TargetMode="External"/><Relationship Id="rId31" Type="http://schemas.openxmlformats.org/officeDocument/2006/relationships/hyperlink" Target="http://gabel.it/en/shop/product-snow/bastoncini/nordic/nordic-vario-alucarbon-f-l-xts/" TargetMode="External"/><Relationship Id="rId4" Type="http://schemas.openxmlformats.org/officeDocument/2006/relationships/hyperlink" Target="http://gabel.it/en/shop/product-snow/gs-r/" TargetMode="External"/><Relationship Id="rId9" Type="http://schemas.openxmlformats.org/officeDocument/2006/relationships/hyperlink" Target="http://gabel.it/en/shop/product-snow/nt-lite-sl-r/" TargetMode="External"/><Relationship Id="rId14" Type="http://schemas.openxmlformats.org/officeDocument/2006/relationships/hyperlink" Target="http://gabel.it/en/shop/product-snow/gs-carbon-jr/" TargetMode="External"/><Relationship Id="rId22" Type="http://schemas.openxmlformats.org/officeDocument/2006/relationships/hyperlink" Target="http://gabelpoles.com/en/racing/311-long-carbon-fiber-parastinchi-per-slalom-in-carbonio-8030515020110.html?search_query=Shinguard+Large+Black&amp;results=32" TargetMode="External"/><Relationship Id="rId27" Type="http://schemas.openxmlformats.org/officeDocument/2006/relationships/hyperlink" Target="http://gabel.it/en/shop/product-snow/bastoncini/snow-bastoncini-alpine-touring/sellaronda/" TargetMode="External"/><Relationship Id="rId30" Type="http://schemas.openxmlformats.org/officeDocument/2006/relationships/hyperlink" Target="http://gabel.it/en/shop/product-snow/bastoncini/nordic/nordic-vario-alucarbon-f-l-xtl/" TargetMode="External"/><Relationship Id="rId35" Type="http://schemas.openxmlformats.org/officeDocument/2006/relationships/hyperlink" Target="http://gabel.it/en/shop/product-snow/bastoncini/nordic/tx-fl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66"/>
  <sheetViews>
    <sheetView showZeros="0" tabSelected="1" zoomScale="70" zoomScaleNormal="70" zoomScaleSheetLayoutView="1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AC14" sqref="AC14"/>
    </sheetView>
  </sheetViews>
  <sheetFormatPr defaultColWidth="9.7109375" defaultRowHeight="15.75"/>
  <cols>
    <col min="1" max="1" width="23.85546875" style="148" bestFit="1" customWidth="1"/>
    <col min="2" max="2" width="29.140625" style="122" customWidth="1"/>
    <col min="3" max="3" width="14.28515625" style="122" bestFit="1" customWidth="1"/>
    <col min="4" max="4" width="28.42578125" style="122" customWidth="1"/>
    <col min="5" max="5" width="4.85546875" style="122" customWidth="1"/>
    <col min="6" max="11" width="4.42578125" style="122" customWidth="1"/>
    <col min="12" max="18" width="5.140625" style="122" bestFit="1" customWidth="1"/>
    <col min="19" max="20" width="4.7109375" style="122" customWidth="1"/>
    <col min="21" max="21" width="4.85546875" style="122" customWidth="1"/>
    <col min="22" max="22" width="5.7109375" style="122" customWidth="1"/>
    <col min="23" max="23" width="6.28515625" style="122" customWidth="1"/>
    <col min="24" max="25" width="5.140625" style="122" customWidth="1"/>
    <col min="26" max="26" width="5.7109375" style="122" customWidth="1"/>
    <col min="27" max="27" width="15.42578125" style="122" customWidth="1"/>
    <col min="28" max="28" width="18.140625" style="122" customWidth="1"/>
    <col min="29" max="29" width="17.85546875" style="146" customWidth="1"/>
    <col min="30" max="30" width="22" style="122" customWidth="1"/>
    <col min="31" max="31" width="20.85546875" style="122" customWidth="1"/>
    <col min="32" max="249" width="9.7109375" style="122"/>
    <col min="250" max="16384" width="9.7109375" style="123"/>
  </cols>
  <sheetData>
    <row r="1" spans="1:249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249" ht="26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249" ht="26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249" ht="22.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</row>
    <row r="5" spans="1:249" ht="23.25" customHeight="1">
      <c r="A5" s="173" t="s">
        <v>147</v>
      </c>
      <c r="B5" s="174"/>
      <c r="C5" s="174"/>
      <c r="D5" s="177" t="s">
        <v>158</v>
      </c>
      <c r="E5" s="164" t="s">
        <v>145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6"/>
      <c r="AA5" s="156" t="s">
        <v>160</v>
      </c>
      <c r="AB5" s="121">
        <v>0.35</v>
      </c>
      <c r="AC5" s="190" t="s">
        <v>136</v>
      </c>
      <c r="AD5" s="191" t="s">
        <v>138</v>
      </c>
      <c r="AE5" s="191" t="s">
        <v>139</v>
      </c>
    </row>
    <row r="6" spans="1:249" ht="21" customHeight="1">
      <c r="A6" s="175"/>
      <c r="B6" s="176"/>
      <c r="C6" s="176"/>
      <c r="D6" s="178"/>
      <c r="E6" s="192" t="s">
        <v>140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 t="s">
        <v>141</v>
      </c>
      <c r="AB6" s="192" t="s">
        <v>135</v>
      </c>
      <c r="AC6" s="190"/>
      <c r="AD6" s="191"/>
      <c r="AE6" s="191"/>
      <c r="IK6" s="123"/>
      <c r="IL6" s="123"/>
      <c r="IM6" s="123"/>
      <c r="IN6" s="123"/>
      <c r="IO6" s="123"/>
    </row>
    <row r="7" spans="1:249" s="122" customFormat="1" ht="41.25">
      <c r="A7" s="124" t="s">
        <v>143</v>
      </c>
      <c r="B7" s="125" t="s">
        <v>133</v>
      </c>
      <c r="C7" s="125" t="s">
        <v>134</v>
      </c>
      <c r="D7" s="125" t="s">
        <v>161</v>
      </c>
      <c r="E7" s="125" t="s">
        <v>137</v>
      </c>
      <c r="F7" s="125" t="s">
        <v>21</v>
      </c>
      <c r="G7" s="125" t="s">
        <v>22</v>
      </c>
      <c r="H7" s="125" t="s">
        <v>23</v>
      </c>
      <c r="I7" s="125" t="s">
        <v>24</v>
      </c>
      <c r="J7" s="125" t="s">
        <v>25</v>
      </c>
      <c r="K7" s="125" t="s">
        <v>26</v>
      </c>
      <c r="L7" s="125">
        <v>100</v>
      </c>
      <c r="M7" s="125">
        <v>105</v>
      </c>
      <c r="N7" s="125">
        <v>110</v>
      </c>
      <c r="O7" s="125">
        <v>115</v>
      </c>
      <c r="P7" s="125">
        <v>120</v>
      </c>
      <c r="Q7" s="125">
        <v>125</v>
      </c>
      <c r="R7" s="125">
        <v>130</v>
      </c>
      <c r="S7" s="125" t="s">
        <v>27</v>
      </c>
      <c r="T7" s="125" t="s">
        <v>28</v>
      </c>
      <c r="U7" s="125" t="s">
        <v>29</v>
      </c>
      <c r="V7" s="125" t="s">
        <v>30</v>
      </c>
      <c r="W7" s="125" t="s">
        <v>31</v>
      </c>
      <c r="X7" s="125" t="s">
        <v>32</v>
      </c>
      <c r="Y7" s="125" t="s">
        <v>33</v>
      </c>
      <c r="Z7" s="125" t="s">
        <v>34</v>
      </c>
      <c r="AA7" s="192"/>
      <c r="AB7" s="192"/>
      <c r="AC7" s="190"/>
      <c r="AD7" s="191"/>
      <c r="AE7" s="191"/>
    </row>
    <row r="8" spans="1:249" s="122" customFormat="1" ht="15" customHeight="1">
      <c r="A8" s="126">
        <v>700918128</v>
      </c>
      <c r="B8" s="127" t="s">
        <v>36</v>
      </c>
      <c r="C8" s="127">
        <v>5</v>
      </c>
      <c r="D8" s="157" t="s">
        <v>37</v>
      </c>
      <c r="E8" s="128"/>
      <c r="F8" s="129"/>
      <c r="G8" s="129"/>
      <c r="H8" s="129"/>
      <c r="I8" s="129"/>
      <c r="J8" s="129"/>
      <c r="K8" s="129"/>
      <c r="L8" s="129"/>
      <c r="M8" s="129"/>
      <c r="N8" s="130"/>
      <c r="O8" s="130"/>
      <c r="P8" s="130"/>
      <c r="Q8" s="130"/>
      <c r="R8" s="130"/>
      <c r="S8" s="130"/>
      <c r="T8" s="130"/>
      <c r="U8" s="129"/>
      <c r="V8" s="129"/>
      <c r="W8" s="129"/>
      <c r="X8" s="129"/>
      <c r="Y8" s="129"/>
      <c r="Z8" s="129"/>
      <c r="AA8" s="131">
        <f t="shared" ref="AA8:AA22" si="0">SUM(E8:Z8)</f>
        <v>0</v>
      </c>
      <c r="AB8" s="132">
        <v>549.9</v>
      </c>
      <c r="AC8" s="133">
        <f t="shared" ref="AC8:AC22" si="1">AB8-(AB8*$AB$5)</f>
        <v>357.435</v>
      </c>
      <c r="AD8" s="134">
        <f>AB8*AA8</f>
        <v>0</v>
      </c>
      <c r="AE8" s="135">
        <f>AC8*AA8</f>
        <v>0</v>
      </c>
    </row>
    <row r="9" spans="1:249" s="122" customFormat="1" ht="15" customHeight="1">
      <c r="A9" s="126">
        <v>700918122</v>
      </c>
      <c r="B9" s="127" t="s">
        <v>36</v>
      </c>
      <c r="C9" s="127">
        <v>5</v>
      </c>
      <c r="D9" s="157" t="s">
        <v>38</v>
      </c>
      <c r="E9" s="128"/>
      <c r="F9" s="129"/>
      <c r="G9" s="129"/>
      <c r="H9" s="129"/>
      <c r="I9" s="129"/>
      <c r="J9" s="129"/>
      <c r="K9" s="129"/>
      <c r="L9" s="129"/>
      <c r="M9" s="129"/>
      <c r="N9" s="136"/>
      <c r="O9" s="136"/>
      <c r="P9" s="136"/>
      <c r="Q9" s="136"/>
      <c r="R9" s="136"/>
      <c r="S9" s="136"/>
      <c r="T9" s="136"/>
      <c r="U9" s="129"/>
      <c r="V9" s="129"/>
      <c r="W9" s="129"/>
      <c r="X9" s="129"/>
      <c r="Y9" s="129"/>
      <c r="Z9" s="129"/>
      <c r="AA9" s="131">
        <f t="shared" si="0"/>
        <v>0</v>
      </c>
      <c r="AB9" s="132">
        <v>399.9</v>
      </c>
      <c r="AC9" s="133">
        <f t="shared" si="1"/>
        <v>259.935</v>
      </c>
      <c r="AD9" s="134">
        <f t="shared" ref="AD9:AD22" si="2">AB9*AA9</f>
        <v>0</v>
      </c>
      <c r="AE9" s="135">
        <f t="shared" ref="AE9:AE22" si="3">AC9*AA9</f>
        <v>0</v>
      </c>
    </row>
    <row r="10" spans="1:249" s="122" customFormat="1" ht="15" customHeight="1">
      <c r="A10" s="126">
        <v>700918124</v>
      </c>
      <c r="B10" s="127" t="s">
        <v>36</v>
      </c>
      <c r="C10" s="127">
        <v>5</v>
      </c>
      <c r="D10" s="157" t="s">
        <v>39</v>
      </c>
      <c r="E10" s="128"/>
      <c r="F10" s="129"/>
      <c r="G10" s="129"/>
      <c r="H10" s="129"/>
      <c r="I10" s="129"/>
      <c r="J10" s="129"/>
      <c r="K10" s="129"/>
      <c r="L10" s="129"/>
      <c r="M10" s="129"/>
      <c r="N10" s="136"/>
      <c r="O10" s="136"/>
      <c r="P10" s="136"/>
      <c r="Q10" s="136"/>
      <c r="R10" s="136"/>
      <c r="S10" s="136"/>
      <c r="T10" s="136"/>
      <c r="U10" s="129"/>
      <c r="V10" s="129"/>
      <c r="W10" s="129"/>
      <c r="X10" s="129"/>
      <c r="Y10" s="129"/>
      <c r="Z10" s="129"/>
      <c r="AA10" s="131">
        <f t="shared" si="0"/>
        <v>0</v>
      </c>
      <c r="AB10" s="132">
        <v>339.9</v>
      </c>
      <c r="AC10" s="133">
        <f t="shared" si="1"/>
        <v>220.935</v>
      </c>
      <c r="AD10" s="134">
        <f t="shared" si="2"/>
        <v>0</v>
      </c>
      <c r="AE10" s="135">
        <f t="shared" si="3"/>
        <v>0</v>
      </c>
    </row>
    <row r="11" spans="1:249" s="122" customFormat="1" ht="15" customHeight="1">
      <c r="A11" s="126">
        <v>700918123</v>
      </c>
      <c r="B11" s="127" t="s">
        <v>36</v>
      </c>
      <c r="C11" s="127">
        <v>6</v>
      </c>
      <c r="D11" s="157" t="s">
        <v>40</v>
      </c>
      <c r="E11" s="128"/>
      <c r="F11" s="129"/>
      <c r="G11" s="129"/>
      <c r="H11" s="129"/>
      <c r="I11" s="129"/>
      <c r="J11" s="129"/>
      <c r="K11" s="129"/>
      <c r="L11" s="129"/>
      <c r="M11" s="129"/>
      <c r="N11" s="136"/>
      <c r="O11" s="136"/>
      <c r="P11" s="136"/>
      <c r="Q11" s="136"/>
      <c r="R11" s="136"/>
      <c r="S11" s="136"/>
      <c r="T11" s="136"/>
      <c r="U11" s="129"/>
      <c r="V11" s="129"/>
      <c r="W11" s="129"/>
      <c r="X11" s="129"/>
      <c r="Y11" s="129"/>
      <c r="Z11" s="129"/>
      <c r="AA11" s="131">
        <f t="shared" si="0"/>
        <v>0</v>
      </c>
      <c r="AB11" s="132">
        <v>339.9</v>
      </c>
      <c r="AC11" s="133">
        <f t="shared" si="1"/>
        <v>220.935</v>
      </c>
      <c r="AD11" s="134">
        <f t="shared" si="2"/>
        <v>0</v>
      </c>
      <c r="AE11" s="135">
        <f t="shared" si="3"/>
        <v>0</v>
      </c>
    </row>
    <row r="12" spans="1:249" s="122" customFormat="1" ht="15" customHeight="1">
      <c r="A12" s="126">
        <v>700918126</v>
      </c>
      <c r="B12" s="127" t="s">
        <v>36</v>
      </c>
      <c r="C12" s="127">
        <v>6</v>
      </c>
      <c r="D12" s="157" t="s">
        <v>41</v>
      </c>
      <c r="E12" s="128"/>
      <c r="F12" s="129"/>
      <c r="G12" s="129"/>
      <c r="H12" s="129"/>
      <c r="I12" s="129"/>
      <c r="J12" s="129"/>
      <c r="K12" s="129"/>
      <c r="L12" s="129"/>
      <c r="M12" s="129"/>
      <c r="N12" s="136"/>
      <c r="O12" s="136"/>
      <c r="P12" s="136"/>
      <c r="Q12" s="136"/>
      <c r="R12" s="136"/>
      <c r="S12" s="136"/>
      <c r="T12" s="136"/>
      <c r="U12" s="129"/>
      <c r="V12" s="129"/>
      <c r="W12" s="129"/>
      <c r="X12" s="129"/>
      <c r="Y12" s="129"/>
      <c r="Z12" s="129"/>
      <c r="AA12" s="131">
        <f t="shared" si="0"/>
        <v>0</v>
      </c>
      <c r="AB12" s="132">
        <v>319.89999999999998</v>
      </c>
      <c r="AC12" s="133">
        <f t="shared" si="1"/>
        <v>207.935</v>
      </c>
      <c r="AD12" s="134">
        <f t="shared" si="2"/>
        <v>0</v>
      </c>
      <c r="AE12" s="135">
        <f t="shared" si="3"/>
        <v>0</v>
      </c>
    </row>
    <row r="13" spans="1:249" s="122" customFormat="1" ht="15" customHeight="1">
      <c r="A13" s="126">
        <v>700912116</v>
      </c>
      <c r="B13" s="127" t="s">
        <v>46</v>
      </c>
      <c r="C13" s="127">
        <v>7</v>
      </c>
      <c r="D13" s="157" t="s">
        <v>47</v>
      </c>
      <c r="E13" s="128"/>
      <c r="F13" s="129"/>
      <c r="G13" s="129"/>
      <c r="H13" s="129"/>
      <c r="I13" s="129"/>
      <c r="J13" s="130"/>
      <c r="K13" s="136"/>
      <c r="L13" s="136"/>
      <c r="M13" s="136"/>
      <c r="N13" s="136"/>
      <c r="O13" s="136"/>
      <c r="P13" s="136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1">
        <f>SUM(E13:Z13)</f>
        <v>0</v>
      </c>
      <c r="AB13" s="132">
        <v>219.9</v>
      </c>
      <c r="AC13" s="133">
        <f t="shared" si="1"/>
        <v>142.935</v>
      </c>
      <c r="AD13" s="134">
        <f>AB13*AA13</f>
        <v>0</v>
      </c>
      <c r="AE13" s="135">
        <f>AC13*AA13</f>
        <v>0</v>
      </c>
    </row>
    <row r="14" spans="1:249" s="122" customFormat="1" ht="15" customHeight="1">
      <c r="A14" s="126">
        <v>700912118</v>
      </c>
      <c r="B14" s="127" t="s">
        <v>46</v>
      </c>
      <c r="C14" s="127">
        <v>7</v>
      </c>
      <c r="D14" s="157" t="s">
        <v>48</v>
      </c>
      <c r="E14" s="128"/>
      <c r="F14" s="129"/>
      <c r="G14" s="129"/>
      <c r="H14" s="129"/>
      <c r="I14" s="129"/>
      <c r="J14" s="136"/>
      <c r="K14" s="136"/>
      <c r="L14" s="136"/>
      <c r="M14" s="136"/>
      <c r="N14" s="136"/>
      <c r="O14" s="136"/>
      <c r="P14" s="136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1">
        <f>SUM(E14:Z14)</f>
        <v>0</v>
      </c>
      <c r="AB14" s="132">
        <v>199.9</v>
      </c>
      <c r="AC14" s="133">
        <f t="shared" si="1"/>
        <v>129.935</v>
      </c>
      <c r="AD14" s="134">
        <f>AB14*AA14</f>
        <v>0</v>
      </c>
      <c r="AE14" s="135">
        <f>AC14*AA14</f>
        <v>0</v>
      </c>
    </row>
    <row r="15" spans="1:249" s="122" customFormat="1" ht="15" customHeight="1">
      <c r="A15" s="126">
        <v>700912117</v>
      </c>
      <c r="B15" s="127" t="s">
        <v>46</v>
      </c>
      <c r="C15" s="127">
        <v>7</v>
      </c>
      <c r="D15" s="157" t="s">
        <v>49</v>
      </c>
      <c r="E15" s="128"/>
      <c r="F15" s="129"/>
      <c r="G15" s="129"/>
      <c r="H15" s="129"/>
      <c r="I15" s="129"/>
      <c r="J15" s="136"/>
      <c r="K15" s="136"/>
      <c r="L15" s="136"/>
      <c r="M15" s="136"/>
      <c r="N15" s="136"/>
      <c r="O15" s="136"/>
      <c r="P15" s="136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1">
        <f>SUM(E15:Z15)</f>
        <v>0</v>
      </c>
      <c r="AB15" s="132">
        <v>229.9</v>
      </c>
      <c r="AC15" s="133">
        <f t="shared" si="1"/>
        <v>149.435</v>
      </c>
      <c r="AD15" s="134">
        <f>AB15*AA15</f>
        <v>0</v>
      </c>
      <c r="AE15" s="135">
        <f>AC15*AA15</f>
        <v>0</v>
      </c>
    </row>
    <row r="16" spans="1:249" s="122" customFormat="1" ht="15" customHeight="1">
      <c r="A16" s="126">
        <v>700718108</v>
      </c>
      <c r="B16" s="127" t="s">
        <v>36</v>
      </c>
      <c r="C16" s="127">
        <v>9</v>
      </c>
      <c r="D16" s="157" t="s">
        <v>42</v>
      </c>
      <c r="E16" s="128"/>
      <c r="F16" s="129"/>
      <c r="G16" s="129"/>
      <c r="H16" s="129"/>
      <c r="I16" s="129"/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29"/>
      <c r="V16" s="129"/>
      <c r="W16" s="129"/>
      <c r="X16" s="129"/>
      <c r="Y16" s="129"/>
      <c r="Z16" s="129"/>
      <c r="AA16" s="131">
        <f t="shared" si="0"/>
        <v>0</v>
      </c>
      <c r="AB16" s="132">
        <v>549.9</v>
      </c>
      <c r="AC16" s="133">
        <f t="shared" si="1"/>
        <v>357.435</v>
      </c>
      <c r="AD16" s="134">
        <f t="shared" si="2"/>
        <v>0</v>
      </c>
      <c r="AE16" s="135">
        <f t="shared" si="3"/>
        <v>0</v>
      </c>
    </row>
    <row r="17" spans="1:31" s="122" customFormat="1" ht="15" customHeight="1">
      <c r="A17" s="126">
        <v>700918102</v>
      </c>
      <c r="B17" s="127" t="s">
        <v>36</v>
      </c>
      <c r="C17" s="127">
        <v>9</v>
      </c>
      <c r="D17" s="157" t="s">
        <v>43</v>
      </c>
      <c r="E17" s="128"/>
      <c r="F17" s="129"/>
      <c r="G17" s="129"/>
      <c r="H17" s="129"/>
      <c r="I17" s="129"/>
      <c r="J17" s="129"/>
      <c r="K17" s="129"/>
      <c r="L17" s="129"/>
      <c r="M17" s="129"/>
      <c r="N17" s="136"/>
      <c r="O17" s="136"/>
      <c r="P17" s="136"/>
      <c r="Q17" s="136"/>
      <c r="R17" s="136"/>
      <c r="S17" s="136"/>
      <c r="T17" s="136"/>
      <c r="U17" s="129"/>
      <c r="V17" s="129"/>
      <c r="W17" s="129"/>
      <c r="X17" s="129"/>
      <c r="Y17" s="129"/>
      <c r="Z17" s="129"/>
      <c r="AA17" s="131">
        <f t="shared" si="0"/>
        <v>0</v>
      </c>
      <c r="AB17" s="132">
        <v>399.9</v>
      </c>
      <c r="AC17" s="133">
        <f t="shared" si="1"/>
        <v>259.935</v>
      </c>
      <c r="AD17" s="134">
        <f t="shared" si="2"/>
        <v>0</v>
      </c>
      <c r="AE17" s="135">
        <f t="shared" si="3"/>
        <v>0</v>
      </c>
    </row>
    <row r="18" spans="1:31" s="122" customFormat="1" ht="15" customHeight="1">
      <c r="A18" s="126">
        <v>700918104</v>
      </c>
      <c r="B18" s="127" t="s">
        <v>36</v>
      </c>
      <c r="C18" s="127">
        <v>10</v>
      </c>
      <c r="D18" s="157" t="s">
        <v>44</v>
      </c>
      <c r="E18" s="128"/>
      <c r="F18" s="129"/>
      <c r="G18" s="129"/>
      <c r="H18" s="129"/>
      <c r="I18" s="129"/>
      <c r="J18" s="129"/>
      <c r="K18" s="129"/>
      <c r="L18" s="129"/>
      <c r="M18" s="129"/>
      <c r="N18" s="136"/>
      <c r="O18" s="136"/>
      <c r="P18" s="136"/>
      <c r="Q18" s="136"/>
      <c r="R18" s="136"/>
      <c r="S18" s="136"/>
      <c r="T18" s="136"/>
      <c r="U18" s="129"/>
      <c r="V18" s="129"/>
      <c r="W18" s="129"/>
      <c r="X18" s="129"/>
      <c r="Y18" s="129"/>
      <c r="Z18" s="129"/>
      <c r="AA18" s="131">
        <f t="shared" si="0"/>
        <v>0</v>
      </c>
      <c r="AB18" s="132">
        <v>339.9</v>
      </c>
      <c r="AC18" s="133">
        <f t="shared" si="1"/>
        <v>220.935</v>
      </c>
      <c r="AD18" s="134">
        <f t="shared" si="2"/>
        <v>0</v>
      </c>
      <c r="AE18" s="135">
        <f t="shared" si="3"/>
        <v>0</v>
      </c>
    </row>
    <row r="19" spans="1:31" s="122" customFormat="1" ht="15" customHeight="1">
      <c r="A19" s="126">
        <v>700918106</v>
      </c>
      <c r="B19" s="127" t="s">
        <v>36</v>
      </c>
      <c r="C19" s="127">
        <v>10</v>
      </c>
      <c r="D19" s="157" t="s">
        <v>45</v>
      </c>
      <c r="E19" s="128"/>
      <c r="F19" s="129"/>
      <c r="G19" s="129"/>
      <c r="H19" s="129"/>
      <c r="I19" s="129"/>
      <c r="J19" s="129"/>
      <c r="K19" s="129"/>
      <c r="L19" s="129"/>
      <c r="M19" s="129"/>
      <c r="N19" s="136"/>
      <c r="O19" s="136"/>
      <c r="P19" s="136"/>
      <c r="Q19" s="136"/>
      <c r="R19" s="136"/>
      <c r="S19" s="136"/>
      <c r="T19" s="136"/>
      <c r="U19" s="129"/>
      <c r="V19" s="129"/>
      <c r="W19" s="129"/>
      <c r="X19" s="129"/>
      <c r="Y19" s="129"/>
      <c r="Z19" s="129"/>
      <c r="AA19" s="131">
        <f t="shared" si="0"/>
        <v>0</v>
      </c>
      <c r="AB19" s="132">
        <v>319.89999999999998</v>
      </c>
      <c r="AC19" s="133">
        <f t="shared" si="1"/>
        <v>207.935</v>
      </c>
      <c r="AD19" s="134">
        <f t="shared" si="2"/>
        <v>0</v>
      </c>
      <c r="AE19" s="135">
        <f t="shared" si="3"/>
        <v>0</v>
      </c>
    </row>
    <row r="20" spans="1:31" s="122" customFormat="1" ht="15" customHeight="1">
      <c r="A20" s="126">
        <v>700712105</v>
      </c>
      <c r="B20" s="127" t="s">
        <v>46</v>
      </c>
      <c r="C20" s="127">
        <v>11</v>
      </c>
      <c r="D20" s="157" t="s">
        <v>50</v>
      </c>
      <c r="E20" s="128"/>
      <c r="F20" s="129"/>
      <c r="G20" s="129"/>
      <c r="H20" s="136"/>
      <c r="I20" s="136"/>
      <c r="J20" s="136"/>
      <c r="K20" s="136"/>
      <c r="L20" s="136"/>
      <c r="M20" s="136"/>
      <c r="N20" s="136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1">
        <f t="shared" si="0"/>
        <v>0</v>
      </c>
      <c r="AB20" s="132">
        <v>239.9</v>
      </c>
      <c r="AC20" s="133">
        <f t="shared" si="1"/>
        <v>155.935</v>
      </c>
      <c r="AD20" s="134">
        <f t="shared" si="2"/>
        <v>0</v>
      </c>
      <c r="AE20" s="135">
        <f t="shared" si="3"/>
        <v>0</v>
      </c>
    </row>
    <row r="21" spans="1:31" s="122" customFormat="1" ht="15" customHeight="1">
      <c r="A21" s="126">
        <v>700912108</v>
      </c>
      <c r="B21" s="127" t="s">
        <v>46</v>
      </c>
      <c r="C21" s="127">
        <v>11</v>
      </c>
      <c r="D21" s="157" t="s">
        <v>51</v>
      </c>
      <c r="E21" s="128"/>
      <c r="F21" s="129"/>
      <c r="G21" s="129"/>
      <c r="H21" s="129"/>
      <c r="I21" s="129"/>
      <c r="J21" s="130"/>
      <c r="K21" s="136"/>
      <c r="L21" s="136"/>
      <c r="M21" s="136"/>
      <c r="N21" s="136"/>
      <c r="O21" s="136"/>
      <c r="P21" s="136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1">
        <f t="shared" si="0"/>
        <v>0</v>
      </c>
      <c r="AB21" s="132">
        <v>229.9</v>
      </c>
      <c r="AC21" s="133">
        <f t="shared" si="1"/>
        <v>149.435</v>
      </c>
      <c r="AD21" s="134">
        <f t="shared" si="2"/>
        <v>0</v>
      </c>
      <c r="AE21" s="135">
        <f t="shared" si="3"/>
        <v>0</v>
      </c>
    </row>
    <row r="22" spans="1:31" s="122" customFormat="1" ht="15" customHeight="1">
      <c r="A22" s="126">
        <v>700912107</v>
      </c>
      <c r="B22" s="127" t="s">
        <v>46</v>
      </c>
      <c r="C22" s="127">
        <v>11</v>
      </c>
      <c r="D22" s="157" t="s">
        <v>52</v>
      </c>
      <c r="E22" s="128"/>
      <c r="F22" s="129"/>
      <c r="G22" s="129"/>
      <c r="H22" s="129"/>
      <c r="I22" s="129"/>
      <c r="J22" s="136"/>
      <c r="K22" s="136"/>
      <c r="L22" s="136"/>
      <c r="M22" s="136"/>
      <c r="N22" s="136"/>
      <c r="O22" s="136"/>
      <c r="P22" s="136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31">
        <f t="shared" si="0"/>
        <v>0</v>
      </c>
      <c r="AB22" s="132">
        <v>199.9</v>
      </c>
      <c r="AC22" s="133">
        <f t="shared" si="1"/>
        <v>129.935</v>
      </c>
      <c r="AD22" s="134">
        <f t="shared" si="2"/>
        <v>0</v>
      </c>
      <c r="AE22" s="135">
        <f t="shared" si="3"/>
        <v>0</v>
      </c>
    </row>
    <row r="23" spans="1:31" s="122" customFormat="1" ht="15" customHeight="1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2"/>
    </row>
    <row r="24" spans="1:31" s="122" customFormat="1" ht="15" customHeight="1">
      <c r="A24" s="126">
        <v>8007000402978</v>
      </c>
      <c r="B24" s="137" t="s">
        <v>162</v>
      </c>
      <c r="C24" s="127">
        <v>8</v>
      </c>
      <c r="D24" s="158" t="s">
        <v>148</v>
      </c>
      <c r="E24" s="136"/>
      <c r="F24" s="129"/>
      <c r="G24" s="129"/>
      <c r="H24" s="129"/>
      <c r="I24" s="129"/>
      <c r="J24" s="138"/>
      <c r="K24" s="138"/>
      <c r="L24" s="138"/>
      <c r="M24" s="138"/>
      <c r="N24" s="138"/>
      <c r="O24" s="138"/>
      <c r="P24" s="138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31">
        <f>SUM(E24:Z24)</f>
        <v>0</v>
      </c>
      <c r="AB24" s="132">
        <v>159.9</v>
      </c>
      <c r="AC24" s="133">
        <f t="shared" ref="AC24:AC33" si="4">AB24-(AB24*$AB$5)</f>
        <v>103.935</v>
      </c>
      <c r="AD24" s="134">
        <f t="shared" ref="AD24:AD33" si="5">AB24*AA24</f>
        <v>0</v>
      </c>
      <c r="AE24" s="135">
        <f t="shared" ref="AE24:AE33" si="6">AC24*AA24</f>
        <v>0</v>
      </c>
    </row>
    <row r="25" spans="1:31" s="122" customFormat="1" ht="15" customHeight="1">
      <c r="A25" s="126">
        <v>8007000401978</v>
      </c>
      <c r="B25" s="137" t="s">
        <v>162</v>
      </c>
      <c r="C25" s="127">
        <v>8</v>
      </c>
      <c r="D25" s="158" t="s">
        <v>149</v>
      </c>
      <c r="E25" s="136"/>
      <c r="F25" s="129"/>
      <c r="G25" s="129"/>
      <c r="H25" s="129"/>
      <c r="I25" s="129"/>
      <c r="J25" s="138"/>
      <c r="K25" s="138"/>
      <c r="L25" s="138"/>
      <c r="M25" s="138"/>
      <c r="N25" s="138"/>
      <c r="O25" s="138"/>
      <c r="P25" s="138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1">
        <f t="shared" ref="AA25:AA33" si="7">SUM(E25:Z25)</f>
        <v>0</v>
      </c>
      <c r="AB25" s="132">
        <v>159.9</v>
      </c>
      <c r="AC25" s="133">
        <f t="shared" si="4"/>
        <v>103.935</v>
      </c>
      <c r="AD25" s="134">
        <f t="shared" si="5"/>
        <v>0</v>
      </c>
      <c r="AE25" s="135">
        <f t="shared" si="6"/>
        <v>0</v>
      </c>
    </row>
    <row r="26" spans="1:31" s="122" customFormat="1" ht="15" customHeight="1">
      <c r="A26" s="126">
        <v>8007000402972</v>
      </c>
      <c r="B26" s="137" t="s">
        <v>162</v>
      </c>
      <c r="C26" s="127">
        <v>8</v>
      </c>
      <c r="D26" s="158" t="s">
        <v>150</v>
      </c>
      <c r="E26" s="136"/>
      <c r="F26" s="129"/>
      <c r="G26" s="129"/>
      <c r="H26" s="129"/>
      <c r="I26" s="129"/>
      <c r="J26" s="138"/>
      <c r="K26" s="138"/>
      <c r="L26" s="138"/>
      <c r="M26" s="138"/>
      <c r="N26" s="138"/>
      <c r="O26" s="138"/>
      <c r="P26" s="138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31">
        <f t="shared" si="7"/>
        <v>0</v>
      </c>
      <c r="AB26" s="132">
        <v>99.9</v>
      </c>
      <c r="AC26" s="133">
        <f t="shared" si="4"/>
        <v>64.935000000000002</v>
      </c>
      <c r="AD26" s="134">
        <f t="shared" si="5"/>
        <v>0</v>
      </c>
      <c r="AE26" s="135">
        <f t="shared" si="6"/>
        <v>0</v>
      </c>
    </row>
    <row r="27" spans="1:31" s="122" customFormat="1" ht="15" customHeight="1">
      <c r="A27" s="126">
        <v>8007000401972</v>
      </c>
      <c r="B27" s="137" t="s">
        <v>162</v>
      </c>
      <c r="C27" s="127">
        <v>8</v>
      </c>
      <c r="D27" s="158" t="s">
        <v>151</v>
      </c>
      <c r="E27" s="136"/>
      <c r="F27" s="129"/>
      <c r="G27" s="129"/>
      <c r="H27" s="129"/>
      <c r="I27" s="129"/>
      <c r="J27" s="138"/>
      <c r="K27" s="138"/>
      <c r="L27" s="138"/>
      <c r="M27" s="138"/>
      <c r="N27" s="138"/>
      <c r="O27" s="138"/>
      <c r="P27" s="138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1">
        <f t="shared" si="7"/>
        <v>0</v>
      </c>
      <c r="AB27" s="132">
        <v>99.9</v>
      </c>
      <c r="AC27" s="133">
        <f t="shared" si="4"/>
        <v>64.935000000000002</v>
      </c>
      <c r="AD27" s="134">
        <f t="shared" si="5"/>
        <v>0</v>
      </c>
      <c r="AE27" s="135">
        <f t="shared" si="6"/>
        <v>0</v>
      </c>
    </row>
    <row r="28" spans="1:31" s="122" customFormat="1" ht="15" customHeight="1">
      <c r="A28" s="126">
        <v>7901970000305</v>
      </c>
      <c r="B28" s="137" t="s">
        <v>162</v>
      </c>
      <c r="C28" s="127">
        <v>8</v>
      </c>
      <c r="D28" s="127" t="s">
        <v>152</v>
      </c>
      <c r="E28" s="136"/>
      <c r="F28" s="129"/>
      <c r="G28" s="129"/>
      <c r="H28" s="129"/>
      <c r="I28" s="129"/>
      <c r="J28" s="138"/>
      <c r="K28" s="138"/>
      <c r="L28" s="138"/>
      <c r="M28" s="138"/>
      <c r="N28" s="138"/>
      <c r="O28" s="138"/>
      <c r="P28" s="138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1">
        <f t="shared" si="7"/>
        <v>0</v>
      </c>
      <c r="AB28" s="132">
        <v>12.9</v>
      </c>
      <c r="AC28" s="133">
        <f t="shared" si="4"/>
        <v>8.3850000000000016</v>
      </c>
      <c r="AD28" s="134">
        <f t="shared" si="5"/>
        <v>0</v>
      </c>
      <c r="AE28" s="135">
        <f t="shared" si="6"/>
        <v>0</v>
      </c>
    </row>
    <row r="29" spans="1:31" s="122" customFormat="1" ht="15" customHeight="1">
      <c r="A29" s="126">
        <v>7901960000306</v>
      </c>
      <c r="B29" s="137" t="s">
        <v>162</v>
      </c>
      <c r="C29" s="127">
        <v>8</v>
      </c>
      <c r="D29" s="127" t="s">
        <v>153</v>
      </c>
      <c r="E29" s="136"/>
      <c r="F29" s="129"/>
      <c r="G29" s="129"/>
      <c r="H29" s="129"/>
      <c r="I29" s="129"/>
      <c r="J29" s="138"/>
      <c r="K29" s="138"/>
      <c r="L29" s="138"/>
      <c r="M29" s="138"/>
      <c r="N29" s="138"/>
      <c r="O29" s="138"/>
      <c r="P29" s="138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1">
        <f t="shared" si="7"/>
        <v>0</v>
      </c>
      <c r="AB29" s="132">
        <v>12.9</v>
      </c>
      <c r="AC29" s="133">
        <f t="shared" si="4"/>
        <v>8.3850000000000016</v>
      </c>
      <c r="AD29" s="134">
        <f t="shared" si="5"/>
        <v>0</v>
      </c>
      <c r="AE29" s="135">
        <f t="shared" si="6"/>
        <v>0</v>
      </c>
    </row>
    <row r="30" spans="1:31" s="122" customFormat="1" ht="15" customHeight="1">
      <c r="A30" s="126">
        <v>8007000504973</v>
      </c>
      <c r="B30" s="137" t="s">
        <v>162</v>
      </c>
      <c r="C30" s="127">
        <v>8</v>
      </c>
      <c r="D30" s="158" t="s">
        <v>154</v>
      </c>
      <c r="E30" s="136"/>
      <c r="F30" s="129"/>
      <c r="G30" s="129"/>
      <c r="H30" s="129"/>
      <c r="I30" s="129"/>
      <c r="J30" s="138"/>
      <c r="K30" s="138"/>
      <c r="L30" s="138"/>
      <c r="M30" s="138"/>
      <c r="N30" s="138"/>
      <c r="O30" s="138"/>
      <c r="P30" s="13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1">
        <f t="shared" si="7"/>
        <v>0</v>
      </c>
      <c r="AB30" s="132">
        <v>279.89999999999998</v>
      </c>
      <c r="AC30" s="133">
        <f t="shared" si="4"/>
        <v>181.935</v>
      </c>
      <c r="AD30" s="134">
        <f t="shared" si="5"/>
        <v>0</v>
      </c>
      <c r="AE30" s="135">
        <f t="shared" si="6"/>
        <v>0</v>
      </c>
    </row>
    <row r="31" spans="1:31" s="122" customFormat="1" ht="15" customHeight="1">
      <c r="A31" s="126">
        <v>8007000506973</v>
      </c>
      <c r="B31" s="137" t="s">
        <v>162</v>
      </c>
      <c r="C31" s="127">
        <v>8</v>
      </c>
      <c r="D31" s="158" t="s">
        <v>155</v>
      </c>
      <c r="E31" s="136"/>
      <c r="F31" s="129"/>
      <c r="G31" s="129"/>
      <c r="H31" s="129"/>
      <c r="I31" s="129"/>
      <c r="J31" s="138"/>
      <c r="K31" s="138"/>
      <c r="L31" s="138"/>
      <c r="M31" s="138"/>
      <c r="N31" s="138"/>
      <c r="O31" s="138"/>
      <c r="P31" s="13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31">
        <f t="shared" si="7"/>
        <v>0</v>
      </c>
      <c r="AB31" s="132">
        <v>279.89999999999998</v>
      </c>
      <c r="AC31" s="133">
        <f t="shared" si="4"/>
        <v>181.935</v>
      </c>
      <c r="AD31" s="134">
        <f t="shared" si="5"/>
        <v>0</v>
      </c>
      <c r="AE31" s="135">
        <f t="shared" si="6"/>
        <v>0</v>
      </c>
    </row>
    <row r="32" spans="1:31" s="122" customFormat="1" ht="15" customHeight="1">
      <c r="A32" s="126">
        <v>8007000510973</v>
      </c>
      <c r="B32" s="137" t="s">
        <v>162</v>
      </c>
      <c r="C32" s="127">
        <v>8</v>
      </c>
      <c r="D32" s="158" t="s">
        <v>156</v>
      </c>
      <c r="E32" s="136"/>
      <c r="F32" s="129"/>
      <c r="G32" s="129"/>
      <c r="H32" s="129"/>
      <c r="I32" s="129"/>
      <c r="J32" s="138"/>
      <c r="K32" s="138"/>
      <c r="L32" s="138"/>
      <c r="M32" s="138"/>
      <c r="N32" s="138"/>
      <c r="O32" s="138"/>
      <c r="P32" s="138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1">
        <f t="shared" si="7"/>
        <v>0</v>
      </c>
      <c r="AB32" s="132">
        <v>249.9</v>
      </c>
      <c r="AC32" s="133">
        <f t="shared" si="4"/>
        <v>162.435</v>
      </c>
      <c r="AD32" s="134">
        <f t="shared" si="5"/>
        <v>0</v>
      </c>
      <c r="AE32" s="135">
        <f t="shared" si="6"/>
        <v>0</v>
      </c>
    </row>
    <row r="33" spans="1:31" s="122" customFormat="1" ht="15" customHeight="1">
      <c r="A33" s="126">
        <v>8007000509973</v>
      </c>
      <c r="B33" s="137" t="s">
        <v>162</v>
      </c>
      <c r="C33" s="127">
        <v>8</v>
      </c>
      <c r="D33" s="127" t="s">
        <v>157</v>
      </c>
      <c r="E33" s="136"/>
      <c r="F33" s="129"/>
      <c r="G33" s="129"/>
      <c r="H33" s="129"/>
      <c r="I33" s="129"/>
      <c r="J33" s="138"/>
      <c r="K33" s="138"/>
      <c r="L33" s="138"/>
      <c r="M33" s="138"/>
      <c r="N33" s="138"/>
      <c r="O33" s="138"/>
      <c r="P33" s="138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31">
        <f t="shared" si="7"/>
        <v>0</v>
      </c>
      <c r="AB33" s="132">
        <v>249.9</v>
      </c>
      <c r="AC33" s="133">
        <f t="shared" si="4"/>
        <v>162.435</v>
      </c>
      <c r="AD33" s="134">
        <f t="shared" si="5"/>
        <v>0</v>
      </c>
      <c r="AE33" s="135">
        <f t="shared" si="6"/>
        <v>0</v>
      </c>
    </row>
    <row r="34" spans="1:31" s="122" customFormat="1" ht="15.75" customHeight="1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9"/>
    </row>
    <row r="35" spans="1:31" s="122" customFormat="1" ht="38.25">
      <c r="A35" s="126">
        <v>700809003</v>
      </c>
      <c r="B35" s="139" t="s">
        <v>53</v>
      </c>
      <c r="C35" s="139">
        <v>22</v>
      </c>
      <c r="D35" s="159" t="s">
        <v>142</v>
      </c>
      <c r="E35" s="130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31">
        <f t="shared" ref="AA35:AA39" si="8">SUM(E35:Z35)</f>
        <v>0</v>
      </c>
      <c r="AB35" s="134">
        <v>739.9</v>
      </c>
      <c r="AC35" s="133">
        <f>AB35-(AB35*$AB$5)</f>
        <v>480.935</v>
      </c>
      <c r="AD35" s="134">
        <f t="shared" ref="AD35:AD50" si="9">AB35*AA35</f>
        <v>0</v>
      </c>
      <c r="AE35" s="135">
        <f t="shared" ref="AE35:AE50" si="10">AC35*AA35</f>
        <v>0</v>
      </c>
    </row>
    <row r="36" spans="1:31" s="122" customFormat="1">
      <c r="A36" s="126">
        <v>700809002</v>
      </c>
      <c r="B36" s="139" t="s">
        <v>53</v>
      </c>
      <c r="C36" s="127">
        <v>22</v>
      </c>
      <c r="D36" s="159" t="s">
        <v>54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29"/>
      <c r="X36" s="129"/>
      <c r="Y36" s="129"/>
      <c r="Z36" s="129"/>
      <c r="AA36" s="131">
        <f t="shared" si="8"/>
        <v>0</v>
      </c>
      <c r="AB36" s="132">
        <v>649.9</v>
      </c>
      <c r="AC36" s="133">
        <f>AB36-(AB36*$AB$5)</f>
        <v>422.435</v>
      </c>
      <c r="AD36" s="134">
        <f t="shared" si="9"/>
        <v>0</v>
      </c>
      <c r="AE36" s="135">
        <f t="shared" si="10"/>
        <v>0</v>
      </c>
    </row>
    <row r="37" spans="1:31" s="122" customFormat="1">
      <c r="A37" s="126">
        <v>700809005</v>
      </c>
      <c r="B37" s="139" t="s">
        <v>53</v>
      </c>
      <c r="C37" s="127">
        <v>23</v>
      </c>
      <c r="D37" s="159" t="s">
        <v>55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29"/>
      <c r="X37" s="129"/>
      <c r="Y37" s="129"/>
      <c r="Z37" s="129"/>
      <c r="AA37" s="131">
        <f t="shared" si="8"/>
        <v>0</v>
      </c>
      <c r="AB37" s="132">
        <v>299.89999999999998</v>
      </c>
      <c r="AC37" s="133">
        <f>AB37-(AB37*$AB$5)</f>
        <v>194.935</v>
      </c>
      <c r="AD37" s="134">
        <f t="shared" si="9"/>
        <v>0</v>
      </c>
      <c r="AE37" s="135">
        <f t="shared" si="10"/>
        <v>0</v>
      </c>
    </row>
    <row r="38" spans="1:31" s="122" customFormat="1">
      <c r="A38" s="126">
        <v>700809006</v>
      </c>
      <c r="B38" s="139" t="s">
        <v>53</v>
      </c>
      <c r="C38" s="127">
        <v>23</v>
      </c>
      <c r="D38" s="159" t="s">
        <v>56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36"/>
      <c r="O38" s="136"/>
      <c r="P38" s="136"/>
      <c r="Q38" s="136"/>
      <c r="R38" s="136"/>
      <c r="S38" s="136"/>
      <c r="T38" s="136"/>
      <c r="U38" s="136"/>
      <c r="V38" s="136"/>
      <c r="W38" s="129"/>
      <c r="X38" s="129"/>
      <c r="Y38" s="129"/>
      <c r="Z38" s="129"/>
      <c r="AA38" s="131">
        <f t="shared" si="8"/>
        <v>0</v>
      </c>
      <c r="AB38" s="132">
        <v>229.9</v>
      </c>
      <c r="AC38" s="133">
        <f>AB38-(AB38*$AB$5)</f>
        <v>149.435</v>
      </c>
      <c r="AD38" s="134">
        <f t="shared" si="9"/>
        <v>0</v>
      </c>
      <c r="AE38" s="135">
        <f t="shared" si="10"/>
        <v>0</v>
      </c>
    </row>
    <row r="39" spans="1:31" s="122" customFormat="1">
      <c r="A39" s="126">
        <v>700419007</v>
      </c>
      <c r="B39" s="139" t="s">
        <v>53</v>
      </c>
      <c r="C39" s="127">
        <v>23</v>
      </c>
      <c r="D39" s="140" t="s">
        <v>57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6"/>
      <c r="Q39" s="136"/>
      <c r="R39" s="136"/>
      <c r="S39" s="136"/>
      <c r="T39" s="136"/>
      <c r="U39" s="136"/>
      <c r="V39" s="136"/>
      <c r="W39" s="136"/>
      <c r="X39" s="136"/>
      <c r="Y39" s="129"/>
      <c r="Z39" s="129"/>
      <c r="AA39" s="131">
        <f t="shared" si="8"/>
        <v>0</v>
      </c>
      <c r="AB39" s="132">
        <v>189.9</v>
      </c>
      <c r="AC39" s="133">
        <f>AB39-(AB39*$AB$5)</f>
        <v>123.435</v>
      </c>
      <c r="AD39" s="134">
        <f t="shared" si="9"/>
        <v>0</v>
      </c>
      <c r="AE39" s="135">
        <f t="shared" si="10"/>
        <v>0</v>
      </c>
    </row>
    <row r="40" spans="1:31" s="122" customFormat="1" ht="15.75" customHeight="1">
      <c r="A40" s="170">
        <f>SUM(E40:Z40)</f>
        <v>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2"/>
    </row>
    <row r="41" spans="1:31">
      <c r="A41" s="126">
        <v>700930001</v>
      </c>
      <c r="B41" s="127" t="s">
        <v>58</v>
      </c>
      <c r="C41" s="127">
        <v>32</v>
      </c>
      <c r="D41" s="159" t="s">
        <v>59</v>
      </c>
      <c r="E41" s="12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30"/>
      <c r="AA41" s="131">
        <f t="shared" ref="AA41:AA49" si="11">SUM(E41:Z41)</f>
        <v>0</v>
      </c>
      <c r="AB41" s="132">
        <v>999.9</v>
      </c>
      <c r="AC41" s="133">
        <f t="shared" ref="AC41:AC50" si="12">AB41-(AB41*$AB$5)</f>
        <v>649.93499999999995</v>
      </c>
      <c r="AD41" s="134">
        <f t="shared" si="9"/>
        <v>0</v>
      </c>
      <c r="AE41" s="135">
        <f t="shared" si="10"/>
        <v>0</v>
      </c>
    </row>
    <row r="42" spans="1:31">
      <c r="A42" s="126">
        <v>700822012</v>
      </c>
      <c r="B42" s="127" t="s">
        <v>58</v>
      </c>
      <c r="C42" s="127">
        <v>32</v>
      </c>
      <c r="D42" s="159" t="s">
        <v>60</v>
      </c>
      <c r="E42" s="1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31">
        <f t="shared" si="11"/>
        <v>0</v>
      </c>
      <c r="AB42" s="132">
        <v>679.9</v>
      </c>
      <c r="AC42" s="133">
        <f t="shared" si="12"/>
        <v>441.935</v>
      </c>
      <c r="AD42" s="134">
        <f t="shared" si="9"/>
        <v>0</v>
      </c>
      <c r="AE42" s="135">
        <f t="shared" si="10"/>
        <v>0</v>
      </c>
    </row>
    <row r="43" spans="1:31" ht="25.5">
      <c r="A43" s="126">
        <v>700822002</v>
      </c>
      <c r="B43" s="127" t="s">
        <v>58</v>
      </c>
      <c r="C43" s="127">
        <v>32</v>
      </c>
      <c r="D43" s="159" t="s">
        <v>61</v>
      </c>
      <c r="E43" s="130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31">
        <f t="shared" si="11"/>
        <v>0</v>
      </c>
      <c r="AB43" s="132">
        <v>599.9</v>
      </c>
      <c r="AC43" s="133">
        <f t="shared" si="12"/>
        <v>389.935</v>
      </c>
      <c r="AD43" s="134">
        <f t="shared" si="9"/>
        <v>0</v>
      </c>
      <c r="AE43" s="135">
        <f t="shared" si="10"/>
        <v>0</v>
      </c>
    </row>
    <row r="44" spans="1:31" ht="25.5">
      <c r="A44" s="126">
        <v>700822001</v>
      </c>
      <c r="B44" s="127" t="s">
        <v>58</v>
      </c>
      <c r="C44" s="127">
        <v>33</v>
      </c>
      <c r="D44" s="160" t="s">
        <v>62</v>
      </c>
      <c r="E44" s="130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1">
        <f t="shared" si="11"/>
        <v>0</v>
      </c>
      <c r="AB44" s="132">
        <v>599.9</v>
      </c>
      <c r="AC44" s="133">
        <f t="shared" si="12"/>
        <v>389.935</v>
      </c>
      <c r="AD44" s="134">
        <f t="shared" si="9"/>
        <v>0</v>
      </c>
      <c r="AE44" s="135">
        <f t="shared" si="10"/>
        <v>0</v>
      </c>
    </row>
    <row r="45" spans="1:31" ht="25.5">
      <c r="A45" s="126">
        <v>771122003</v>
      </c>
      <c r="B45" s="127" t="s">
        <v>58</v>
      </c>
      <c r="C45" s="153">
        <v>33</v>
      </c>
      <c r="D45" s="159" t="s">
        <v>159</v>
      </c>
      <c r="E45" s="154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31">
        <f t="shared" si="11"/>
        <v>0</v>
      </c>
      <c r="AB45" s="132">
        <v>419.9</v>
      </c>
      <c r="AC45" s="133">
        <f t="shared" si="12"/>
        <v>272.935</v>
      </c>
      <c r="AD45" s="134">
        <f t="shared" si="9"/>
        <v>0</v>
      </c>
      <c r="AE45" s="135">
        <f t="shared" si="10"/>
        <v>0</v>
      </c>
    </row>
    <row r="46" spans="1:31">
      <c r="A46" s="126">
        <v>700930004</v>
      </c>
      <c r="B46" s="155" t="s">
        <v>58</v>
      </c>
      <c r="C46" s="127">
        <v>33</v>
      </c>
      <c r="D46" s="161" t="s">
        <v>63</v>
      </c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>
        <f t="shared" si="11"/>
        <v>0</v>
      </c>
      <c r="AB46" s="132">
        <v>469.9</v>
      </c>
      <c r="AC46" s="133">
        <f t="shared" si="12"/>
        <v>305.435</v>
      </c>
      <c r="AD46" s="134">
        <f t="shared" si="9"/>
        <v>0</v>
      </c>
      <c r="AE46" s="135">
        <f t="shared" si="10"/>
        <v>0</v>
      </c>
    </row>
    <row r="47" spans="1:31">
      <c r="A47" s="126">
        <v>700930005</v>
      </c>
      <c r="B47" s="127" t="s">
        <v>58</v>
      </c>
      <c r="C47" s="127">
        <v>33</v>
      </c>
      <c r="D47" s="159" t="s">
        <v>64</v>
      </c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1">
        <f t="shared" si="11"/>
        <v>0</v>
      </c>
      <c r="AB47" s="132">
        <v>339.9</v>
      </c>
      <c r="AC47" s="133">
        <f t="shared" si="12"/>
        <v>220.935</v>
      </c>
      <c r="AD47" s="134">
        <f t="shared" si="9"/>
        <v>0</v>
      </c>
      <c r="AE47" s="135">
        <f t="shared" si="10"/>
        <v>0</v>
      </c>
    </row>
    <row r="48" spans="1:31">
      <c r="A48" s="126">
        <v>700821001</v>
      </c>
      <c r="B48" s="127" t="s">
        <v>58</v>
      </c>
      <c r="C48" s="127">
        <v>34</v>
      </c>
      <c r="D48" s="159" t="s">
        <v>65</v>
      </c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1">
        <f t="shared" si="11"/>
        <v>0</v>
      </c>
      <c r="AB48" s="132">
        <v>169.9</v>
      </c>
      <c r="AC48" s="133">
        <f t="shared" si="12"/>
        <v>110.435</v>
      </c>
      <c r="AD48" s="134">
        <f t="shared" si="9"/>
        <v>0</v>
      </c>
      <c r="AE48" s="135">
        <f t="shared" si="10"/>
        <v>0</v>
      </c>
    </row>
    <row r="49" spans="1:249">
      <c r="A49" s="126">
        <v>700820011</v>
      </c>
      <c r="B49" s="127" t="s">
        <v>58</v>
      </c>
      <c r="C49" s="127">
        <v>34</v>
      </c>
      <c r="D49" s="159" t="s">
        <v>66</v>
      </c>
      <c r="E49" s="12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1">
        <f t="shared" si="11"/>
        <v>0</v>
      </c>
      <c r="AB49" s="132">
        <v>129.9</v>
      </c>
      <c r="AC49" s="133">
        <f t="shared" si="12"/>
        <v>84.435000000000002</v>
      </c>
      <c r="AD49" s="134">
        <f t="shared" si="9"/>
        <v>0</v>
      </c>
      <c r="AE49" s="135">
        <f t="shared" si="10"/>
        <v>0</v>
      </c>
    </row>
    <row r="50" spans="1:249" ht="16.5" thickBot="1">
      <c r="A50" s="126">
        <v>700820001</v>
      </c>
      <c r="B50" s="127" t="s">
        <v>58</v>
      </c>
      <c r="C50" s="139">
        <v>34</v>
      </c>
      <c r="D50" s="159" t="s">
        <v>67</v>
      </c>
      <c r="E50" s="128"/>
      <c r="F50" s="129"/>
      <c r="G50" s="129"/>
      <c r="H50" s="129"/>
      <c r="I50" s="129"/>
      <c r="J50" s="130"/>
      <c r="K50" s="130"/>
      <c r="L50" s="130"/>
      <c r="M50" s="130"/>
      <c r="N50" s="130"/>
      <c r="O50" s="130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41">
        <f>SUM(E50:Z50)</f>
        <v>0</v>
      </c>
      <c r="AB50" s="132">
        <v>69.900000000000006</v>
      </c>
      <c r="AC50" s="133">
        <f t="shared" si="12"/>
        <v>45.435000000000002</v>
      </c>
      <c r="AD50" s="142">
        <f t="shared" si="9"/>
        <v>0</v>
      </c>
      <c r="AE50" s="143">
        <f t="shared" si="10"/>
        <v>0</v>
      </c>
    </row>
    <row r="51" spans="1:249" ht="16.5" thickBot="1">
      <c r="A51" s="167" t="s">
        <v>146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1"/>
      <c r="AA51" s="150">
        <f>SUM(AA8:AA50)</f>
        <v>0</v>
      </c>
      <c r="AB51" s="149"/>
      <c r="AC51" s="151"/>
      <c r="AD51" s="152">
        <f>SUM(AD8:AD50)</f>
        <v>0</v>
      </c>
      <c r="AE51" s="144">
        <f>SUM(AE8:AE50)</f>
        <v>0</v>
      </c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</row>
    <row r="52" spans="1:249">
      <c r="A52" s="145" t="s">
        <v>163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2" t="s">
        <v>120</v>
      </c>
      <c r="L52" s="182"/>
      <c r="M52" s="182"/>
      <c r="N52" s="182"/>
      <c r="O52" s="182"/>
      <c r="P52" s="182"/>
      <c r="Q52" s="182"/>
      <c r="R52" s="182"/>
      <c r="S52" s="182"/>
      <c r="T52" s="182"/>
      <c r="U52" s="188"/>
      <c r="V52" s="188"/>
      <c r="W52" s="188"/>
      <c r="X52" s="188"/>
      <c r="Y52" s="188"/>
      <c r="Z52" s="188"/>
      <c r="AA52" s="189"/>
      <c r="AB52" s="189"/>
    </row>
    <row r="53" spans="1:249" ht="25.5" customHeight="1">
      <c r="A53" s="145" t="s">
        <v>164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2" t="s">
        <v>121</v>
      </c>
      <c r="L53" s="182"/>
      <c r="M53" s="182"/>
      <c r="N53" s="182"/>
      <c r="O53" s="182"/>
      <c r="P53" s="182"/>
      <c r="Q53" s="182"/>
      <c r="R53" s="182"/>
      <c r="S53" s="182"/>
      <c r="T53" s="182"/>
      <c r="U53" s="179"/>
      <c r="V53" s="179"/>
      <c r="W53" s="179"/>
      <c r="X53" s="179"/>
      <c r="Y53" s="179"/>
      <c r="Z53" s="179"/>
      <c r="AA53" s="179"/>
      <c r="AB53" s="179"/>
    </row>
    <row r="54" spans="1:249" ht="27.75" customHeight="1">
      <c r="A54" s="145" t="s">
        <v>128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84" t="s">
        <v>167</v>
      </c>
      <c r="L54" s="184"/>
      <c r="M54" s="184"/>
      <c r="N54" s="184"/>
      <c r="O54" s="184"/>
      <c r="P54" s="184"/>
      <c r="Q54" s="184"/>
      <c r="R54" s="184"/>
      <c r="S54" s="184"/>
      <c r="T54" s="184"/>
      <c r="U54" s="179"/>
      <c r="V54" s="179"/>
      <c r="W54" s="179"/>
      <c r="X54" s="179"/>
      <c r="Y54" s="179"/>
      <c r="Z54" s="179"/>
      <c r="AA54" s="179"/>
      <c r="AB54" s="179"/>
    </row>
    <row r="55" spans="1:249" ht="25.5" customHeight="1">
      <c r="A55" s="145" t="s">
        <v>127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84" t="s">
        <v>131</v>
      </c>
      <c r="L55" s="184"/>
      <c r="M55" s="184"/>
      <c r="N55" s="184"/>
      <c r="O55" s="184"/>
      <c r="P55" s="184"/>
      <c r="Q55" s="184"/>
      <c r="R55" s="184"/>
      <c r="S55" s="184"/>
      <c r="T55" s="184"/>
      <c r="U55" s="179"/>
      <c r="V55" s="179"/>
      <c r="W55" s="179"/>
      <c r="X55" s="179"/>
      <c r="Y55" s="179"/>
      <c r="Z55" s="179"/>
      <c r="AA55" s="179"/>
      <c r="AB55" s="179"/>
    </row>
    <row r="56" spans="1:249" ht="25.5" customHeight="1">
      <c r="A56" s="145" t="s">
        <v>126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84" t="s">
        <v>132</v>
      </c>
      <c r="L56" s="184"/>
      <c r="M56" s="184"/>
      <c r="N56" s="184"/>
      <c r="O56" s="184"/>
      <c r="P56" s="184"/>
      <c r="Q56" s="184"/>
      <c r="R56" s="184"/>
      <c r="S56" s="184"/>
      <c r="T56" s="184"/>
      <c r="U56" s="179"/>
      <c r="V56" s="179"/>
      <c r="W56" s="179"/>
      <c r="X56" s="179"/>
      <c r="Y56" s="179"/>
      <c r="Z56" s="179"/>
      <c r="AA56" s="179"/>
      <c r="AB56" s="179"/>
    </row>
    <row r="57" spans="1:249" ht="23.25" customHeight="1">
      <c r="A57" s="145" t="s">
        <v>129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82" t="s">
        <v>144</v>
      </c>
      <c r="L57" s="182"/>
      <c r="M57" s="182"/>
      <c r="N57" s="182"/>
      <c r="O57" s="182"/>
      <c r="P57" s="182"/>
      <c r="Q57" s="182"/>
      <c r="R57" s="182"/>
      <c r="S57" s="182"/>
      <c r="T57" s="182"/>
      <c r="U57" s="179"/>
      <c r="V57" s="179"/>
      <c r="W57" s="179"/>
      <c r="X57" s="179"/>
      <c r="Y57" s="179"/>
      <c r="Z57" s="179"/>
      <c r="AA57" s="179"/>
      <c r="AB57" s="179"/>
    </row>
    <row r="58" spans="1:249">
      <c r="A58" s="145" t="s">
        <v>130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47"/>
    </row>
    <row r="59" spans="1:249">
      <c r="A59" s="145" t="s">
        <v>165</v>
      </c>
      <c r="B59" s="163"/>
      <c r="C59" s="163"/>
      <c r="D59" s="163"/>
      <c r="E59" s="163"/>
      <c r="F59" s="163"/>
      <c r="G59" s="163"/>
      <c r="H59" s="163"/>
      <c r="I59" s="163"/>
      <c r="J59" s="163"/>
    </row>
    <row r="60" spans="1:249" ht="30">
      <c r="A60" s="145" t="s">
        <v>166</v>
      </c>
      <c r="B60" s="162"/>
      <c r="C60" s="162"/>
      <c r="D60" s="162"/>
      <c r="E60" s="162"/>
      <c r="F60" s="162"/>
      <c r="G60" s="162"/>
      <c r="H60" s="162"/>
      <c r="I60" s="162"/>
      <c r="J60" s="162"/>
    </row>
    <row r="61" spans="1:249">
      <c r="A61" s="145" t="s">
        <v>122</v>
      </c>
      <c r="B61" s="163"/>
      <c r="C61" s="163"/>
      <c r="D61" s="163"/>
      <c r="E61" s="163"/>
      <c r="F61" s="163"/>
      <c r="G61" s="163"/>
      <c r="H61" s="163"/>
      <c r="I61" s="163"/>
      <c r="J61" s="163"/>
    </row>
    <row r="62" spans="1:249">
      <c r="A62" s="145" t="s">
        <v>123</v>
      </c>
      <c r="B62" s="163"/>
      <c r="C62" s="163"/>
      <c r="D62" s="163"/>
      <c r="E62" s="163"/>
      <c r="F62" s="163"/>
      <c r="G62" s="163"/>
      <c r="H62" s="163"/>
      <c r="I62" s="163"/>
      <c r="J62" s="163"/>
    </row>
    <row r="63" spans="1:249">
      <c r="A63" s="145" t="s">
        <v>124</v>
      </c>
      <c r="B63" s="163"/>
      <c r="C63" s="163"/>
      <c r="D63" s="163"/>
      <c r="E63" s="163"/>
      <c r="F63" s="163"/>
      <c r="G63" s="163"/>
      <c r="H63" s="163"/>
      <c r="I63" s="163"/>
      <c r="J63" s="163"/>
    </row>
    <row r="64" spans="1:249">
      <c r="A64" s="183" t="s">
        <v>125</v>
      </c>
      <c r="B64" s="163"/>
      <c r="C64" s="163"/>
      <c r="D64" s="163"/>
      <c r="E64" s="163"/>
      <c r="F64" s="163"/>
      <c r="G64" s="163"/>
      <c r="H64" s="163"/>
      <c r="I64" s="163"/>
      <c r="J64" s="163"/>
    </row>
    <row r="65" spans="1:10">
      <c r="A65" s="183"/>
      <c r="B65" s="163"/>
      <c r="C65" s="163"/>
      <c r="D65" s="163"/>
      <c r="E65" s="163"/>
      <c r="F65" s="163"/>
      <c r="G65" s="163"/>
      <c r="H65" s="163"/>
      <c r="I65" s="163"/>
      <c r="J65" s="163"/>
    </row>
    <row r="66" spans="1:10">
      <c r="A66" s="183"/>
      <c r="B66" s="163"/>
      <c r="C66" s="163"/>
      <c r="D66" s="163"/>
      <c r="E66" s="163"/>
      <c r="F66" s="163"/>
      <c r="G66" s="163"/>
      <c r="H66" s="163"/>
      <c r="I66" s="163"/>
      <c r="J66" s="163"/>
    </row>
  </sheetData>
  <sheetProtection selectLockedCells="1"/>
  <mergeCells count="40">
    <mergeCell ref="A1:AE4"/>
    <mergeCell ref="U54:AB54"/>
    <mergeCell ref="U55:AB55"/>
    <mergeCell ref="U52:AB52"/>
    <mergeCell ref="U56:AB56"/>
    <mergeCell ref="AC5:AC7"/>
    <mergeCell ref="AD5:AD7"/>
    <mergeCell ref="A40:AE40"/>
    <mergeCell ref="AB6:AB7"/>
    <mergeCell ref="AA6:AA7"/>
    <mergeCell ref="E6:Z6"/>
    <mergeCell ref="AE5:AE7"/>
    <mergeCell ref="B54:J54"/>
    <mergeCell ref="B55:J55"/>
    <mergeCell ref="A64:A66"/>
    <mergeCell ref="B64:J66"/>
    <mergeCell ref="K52:T52"/>
    <mergeCell ref="K53:T53"/>
    <mergeCell ref="B56:J56"/>
    <mergeCell ref="K54:T54"/>
    <mergeCell ref="K55:T55"/>
    <mergeCell ref="K56:T56"/>
    <mergeCell ref="B58:J58"/>
    <mergeCell ref="B59:J59"/>
    <mergeCell ref="B52:J52"/>
    <mergeCell ref="B53:J53"/>
    <mergeCell ref="B60:J60"/>
    <mergeCell ref="B61:J61"/>
    <mergeCell ref="B62:J62"/>
    <mergeCell ref="B63:J63"/>
    <mergeCell ref="E5:Z5"/>
    <mergeCell ref="A34:AE34"/>
    <mergeCell ref="A23:AE23"/>
    <mergeCell ref="A5:C6"/>
    <mergeCell ref="D5:D6"/>
    <mergeCell ref="B57:J57"/>
    <mergeCell ref="U57:AB57"/>
    <mergeCell ref="A51:Z51"/>
    <mergeCell ref="U53:AB53"/>
    <mergeCell ref="K57:T57"/>
  </mergeCells>
  <hyperlinks>
    <hyperlink ref="D5" r:id="rId1" xr:uid="{00000000-0004-0000-0000-000000000000}"/>
    <hyperlink ref="D8" r:id="rId2" xr:uid="{00000000-0004-0000-0000-000001000000}"/>
    <hyperlink ref="D9" r:id="rId3" xr:uid="{00000000-0004-0000-0000-000002000000}"/>
    <hyperlink ref="D10" r:id="rId4" xr:uid="{00000000-0004-0000-0000-000003000000}"/>
    <hyperlink ref="D11" r:id="rId5" xr:uid="{00000000-0004-0000-0000-000004000000}"/>
    <hyperlink ref="D12" r:id="rId6" xr:uid="{00000000-0004-0000-0000-000005000000}"/>
    <hyperlink ref="D13" r:id="rId7" xr:uid="{00000000-0004-0000-0000-000006000000}"/>
    <hyperlink ref="D14" r:id="rId8" xr:uid="{00000000-0004-0000-0000-000007000000}"/>
    <hyperlink ref="D15" r:id="rId9" xr:uid="{00000000-0004-0000-0000-000008000000}"/>
    <hyperlink ref="D16" r:id="rId10" xr:uid="{00000000-0004-0000-0000-000009000000}"/>
    <hyperlink ref="D17" r:id="rId11" xr:uid="{00000000-0004-0000-0000-00000A000000}"/>
    <hyperlink ref="D18" r:id="rId12" xr:uid="{00000000-0004-0000-0000-00000B000000}"/>
    <hyperlink ref="D19" r:id="rId13" xr:uid="{00000000-0004-0000-0000-00000C000000}"/>
    <hyperlink ref="D20" r:id="rId14" xr:uid="{00000000-0004-0000-0000-00000D000000}"/>
    <hyperlink ref="D21" r:id="rId15" xr:uid="{00000000-0004-0000-0000-00000E000000}"/>
    <hyperlink ref="D22" r:id="rId16" xr:uid="{00000000-0004-0000-0000-00000F000000}"/>
    <hyperlink ref="D24" r:id="rId17" xr:uid="{00000000-0004-0000-0000-000010000000}"/>
    <hyperlink ref="D25" r:id="rId18" xr:uid="{00000000-0004-0000-0000-000011000000}"/>
    <hyperlink ref="D26" r:id="rId19" xr:uid="{00000000-0004-0000-0000-000012000000}"/>
    <hyperlink ref="D27" r:id="rId20" xr:uid="{00000000-0004-0000-0000-000013000000}"/>
    <hyperlink ref="D30" r:id="rId21" xr:uid="{00000000-0004-0000-0000-000014000000}"/>
    <hyperlink ref="D31" r:id="rId22" xr:uid="{00000000-0004-0000-0000-000015000000}"/>
    <hyperlink ref="D32" r:id="rId23" xr:uid="{00000000-0004-0000-0000-000016000000}"/>
    <hyperlink ref="D35" r:id="rId24" display="http://gabel.it/en/shop/product-snow/bastoncini/snow-bastoncini-alpine-touring/pierramenta-vario-carbon/" xr:uid="{94D3F864-0E69-4B6A-A4F9-C87FF230B196}"/>
    <hyperlink ref="D36" r:id="rId25" xr:uid="{8EFE86DA-AFF7-4305-BED6-3A57701F3759}"/>
    <hyperlink ref="D37" r:id="rId26" xr:uid="{013467BC-086B-453D-AC82-3303C426DAAD}"/>
    <hyperlink ref="D38" r:id="rId27" xr:uid="{B7238B17-392F-44ED-8095-040DC60B081E}"/>
    <hyperlink ref="D41" r:id="rId28" xr:uid="{D3BA106C-2165-4190-BCF0-86BC90BDBECC}"/>
    <hyperlink ref="D42" r:id="rId29" xr:uid="{A87CF4AD-FB6C-4C57-9B07-1994E121A091}"/>
    <hyperlink ref="D43" r:id="rId30" xr:uid="{5E25FADC-FCA2-4688-8689-E5F73DA76B46}"/>
    <hyperlink ref="D44" r:id="rId31" xr:uid="{B91E0A45-728E-4AB5-8A0F-BA67D871B823}"/>
    <hyperlink ref="D46" r:id="rId32" xr:uid="{40704890-9E2A-4CE5-B44F-5941F0BEE5E6}"/>
    <hyperlink ref="D47" r:id="rId33" xr:uid="{16EDCB53-9C0A-4217-A2C6-FFBA047ED483}"/>
    <hyperlink ref="D48" r:id="rId34" xr:uid="{97064E72-4114-40E6-9D61-68647484E57B}"/>
    <hyperlink ref="D49" r:id="rId35" xr:uid="{10D6B565-177E-45E4-9BDB-4FAE6A094E9A}"/>
    <hyperlink ref="D50" r:id="rId36" xr:uid="{A13FF93F-663E-45CF-B836-1C6D307893FF}"/>
    <hyperlink ref="D45" r:id="rId37" xr:uid="{68FDCB40-B9F3-407C-B78C-2B5798629B13}"/>
  </hyperlinks>
  <printOptions horizontalCentered="1"/>
  <pageMargins left="0.39374999999999999" right="0.39374999999999999" top="0.39374999999999999" bottom="0.65902777777777777" header="0.51180555555555551" footer="0.39374999999999999"/>
  <pageSetup paperSize="9" firstPageNumber="0" orientation="portrait" horizontalDpi="300" verticalDpi="300" r:id="rId38"/>
  <headerFooter alignWithMargins="0">
    <oddFooter>&amp;C&amp;12Pagina &amp;P</oddFooter>
  </headerFooter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5536"/>
  <sheetViews>
    <sheetView showZeros="0" topLeftCell="A18" zoomScale="85" zoomScaleNormal="85" zoomScaleSheetLayoutView="10" workbookViewId="0">
      <selection activeCell="A33" sqref="A33"/>
    </sheetView>
  </sheetViews>
  <sheetFormatPr defaultColWidth="9.7109375" defaultRowHeight="15.75" customHeight="1"/>
  <cols>
    <col min="1" max="1" width="0.85546875" style="25" customWidth="1"/>
    <col min="2" max="2" width="22.7109375" style="25" customWidth="1"/>
    <col min="3" max="3" width="18.28515625" style="25" customWidth="1"/>
    <col min="4" max="4" width="13" style="26" customWidth="1"/>
    <col min="5" max="5" width="22.5703125" style="25" customWidth="1"/>
    <col min="6" max="6" width="5.85546875" style="26" customWidth="1"/>
    <col min="7" max="7" width="11.7109375" style="26" customWidth="1"/>
    <col min="8" max="8" width="11.5703125" style="25" customWidth="1"/>
    <col min="9" max="9" width="12.42578125" style="25" customWidth="1"/>
    <col min="10" max="10" width="14.7109375" style="25" customWidth="1"/>
    <col min="11" max="11" width="15.7109375" style="25" customWidth="1"/>
    <col min="12" max="240" width="9.7109375" style="25"/>
    <col min="241" max="16384" width="9.7109375" style="1"/>
  </cols>
  <sheetData>
    <row r="1" spans="1:240" ht="18.399999999999999" customHeight="1">
      <c r="A1" s="27"/>
      <c r="B1" s="28" t="s">
        <v>0</v>
      </c>
      <c r="C1" s="27"/>
      <c r="D1" s="29"/>
      <c r="E1" s="27"/>
      <c r="F1" s="29"/>
      <c r="G1" s="27"/>
      <c r="H1" s="27"/>
      <c r="I1" s="30"/>
      <c r="J1" s="31" t="s">
        <v>77</v>
      </c>
      <c r="IF1" s="32"/>
    </row>
    <row r="2" spans="1:240" ht="18.399999999999999" customHeight="1">
      <c r="A2" s="27"/>
      <c r="B2" s="28" t="s">
        <v>1</v>
      </c>
      <c r="C2" s="27"/>
      <c r="D2" s="29"/>
      <c r="E2" s="27"/>
      <c r="F2" s="29"/>
      <c r="G2" s="27"/>
      <c r="H2" s="27"/>
      <c r="I2" s="27"/>
      <c r="J2" s="27"/>
      <c r="IF2" s="32"/>
    </row>
    <row r="3" spans="1:240" ht="18.399999999999999" customHeight="1">
      <c r="A3" s="27"/>
      <c r="B3" s="33"/>
      <c r="C3" s="27"/>
      <c r="D3" s="29"/>
      <c r="E3" s="27"/>
      <c r="F3" s="29"/>
      <c r="G3" s="27"/>
      <c r="H3" s="27"/>
      <c r="I3" s="27"/>
      <c r="J3" s="27"/>
      <c r="IF3" s="32"/>
    </row>
    <row r="4" spans="1:240" ht="17.649999999999999" customHeight="1">
      <c r="A4" s="27"/>
      <c r="B4" s="2" t="s">
        <v>2</v>
      </c>
      <c r="C4" s="205" t="e">
        <f>'[1]Ski Poles'!C4</f>
        <v>#REF!</v>
      </c>
      <c r="D4" s="205"/>
      <c r="E4" s="205"/>
      <c r="F4" s="29"/>
      <c r="G4" s="8" t="s">
        <v>3</v>
      </c>
      <c r="H4" s="206" t="e">
        <f>'[1]Ski Poles'!Z4</f>
        <v>#REF!</v>
      </c>
      <c r="I4" s="206"/>
      <c r="J4" s="206"/>
      <c r="K4" s="34"/>
      <c r="L4" s="34"/>
      <c r="IF4" s="32"/>
    </row>
    <row r="5" spans="1:240" ht="17.649999999999999" customHeight="1">
      <c r="A5" s="27"/>
      <c r="B5" s="35" t="s">
        <v>4</v>
      </c>
      <c r="C5" s="207" t="e">
        <f>'[1]Ski Poles'!C5</f>
        <v>#REF!</v>
      </c>
      <c r="D5" s="207"/>
      <c r="E5" s="207"/>
      <c r="F5" s="29"/>
      <c r="G5" s="9" t="s">
        <v>72</v>
      </c>
      <c r="H5" s="194" t="e">
        <f>'[1]Ski Poles'!Z5</f>
        <v>#REF!</v>
      </c>
      <c r="I5" s="194"/>
      <c r="J5" s="194"/>
      <c r="K5" s="36"/>
      <c r="L5" s="36"/>
      <c r="IF5" s="32"/>
    </row>
    <row r="6" spans="1:240" ht="17.649999999999999" customHeight="1">
      <c r="A6" s="27"/>
      <c r="B6" s="35" t="s">
        <v>5</v>
      </c>
      <c r="C6" s="208" t="e">
        <f>'[1]Ski Poles'!C6</f>
        <v>#REF!</v>
      </c>
      <c r="D6" s="208"/>
      <c r="E6" s="208"/>
      <c r="F6" s="29"/>
      <c r="G6" s="9" t="s">
        <v>6</v>
      </c>
      <c r="H6" s="194" t="e">
        <f>'[1]Ski Poles'!Z6</f>
        <v>#REF!</v>
      </c>
      <c r="I6" s="194"/>
      <c r="J6" s="194"/>
      <c r="K6" s="1"/>
      <c r="L6" s="1"/>
      <c r="IF6" s="32"/>
    </row>
    <row r="7" spans="1:240" ht="17.649999999999999" customHeight="1">
      <c r="A7" s="27"/>
      <c r="B7" s="35" t="s">
        <v>73</v>
      </c>
      <c r="C7" s="203" t="e">
        <f>'[1]Ski Poles'!C7</f>
        <v>#REF!</v>
      </c>
      <c r="D7" s="203"/>
      <c r="E7" s="203"/>
      <c r="F7" s="29"/>
      <c r="G7" s="10" t="s">
        <v>7</v>
      </c>
      <c r="H7" s="204" t="e">
        <f>'[1]Ski Poles'!Z7</f>
        <v>#REF!</v>
      </c>
      <c r="I7" s="204"/>
      <c r="J7" s="204"/>
      <c r="K7" s="1"/>
      <c r="L7" s="1"/>
      <c r="IF7" s="32"/>
    </row>
    <row r="8" spans="1:240" ht="17.649999999999999" customHeight="1">
      <c r="A8" s="27"/>
      <c r="B8" s="35" t="s">
        <v>8</v>
      </c>
      <c r="C8" s="203" t="e">
        <f>'[1]Ski Poles'!C8</f>
        <v>#REF!</v>
      </c>
      <c r="D8" s="203"/>
      <c r="E8" s="203"/>
      <c r="F8" s="29"/>
      <c r="G8" s="9" t="s">
        <v>72</v>
      </c>
      <c r="H8" s="194" t="e">
        <f>'[1]Ski Poles'!Z8</f>
        <v>#REF!</v>
      </c>
      <c r="I8" s="194"/>
      <c r="J8" s="194"/>
      <c r="K8" s="1"/>
      <c r="L8" s="1"/>
      <c r="IF8" s="32"/>
    </row>
    <row r="9" spans="1:240" ht="17.649999999999999" customHeight="1">
      <c r="A9" s="27"/>
      <c r="B9" s="35" t="s">
        <v>74</v>
      </c>
      <c r="C9" s="11"/>
      <c r="D9" s="12" t="s">
        <v>9</v>
      </c>
      <c r="E9" s="13" t="s">
        <v>10</v>
      </c>
      <c r="F9" s="29"/>
      <c r="G9" s="9" t="s">
        <v>6</v>
      </c>
      <c r="H9" s="194" t="e">
        <f>'[1]Ski Poles'!Z9</f>
        <v>#REF!</v>
      </c>
      <c r="I9" s="194"/>
      <c r="J9" s="194"/>
      <c r="K9" s="1"/>
      <c r="L9" s="1"/>
      <c r="IF9" s="32"/>
    </row>
    <row r="10" spans="1:240" ht="17.649999999999999" customHeight="1">
      <c r="A10" s="27"/>
      <c r="B10" s="35" t="s">
        <v>11</v>
      </c>
      <c r="C10" s="3"/>
      <c r="D10" s="14" t="e">
        <f>'[1]Ski Poles'!D10</f>
        <v>#REF!</v>
      </c>
      <c r="E10" s="15" t="e">
        <f>'[1]Ski Poles'!F10</f>
        <v>#REF!</v>
      </c>
      <c r="G10" s="200" t="s">
        <v>12</v>
      </c>
      <c r="H10" s="200"/>
      <c r="I10" s="200"/>
      <c r="J10" s="200"/>
      <c r="IF10" s="32"/>
    </row>
    <row r="11" spans="1:240" ht="17.649999999999999" customHeight="1">
      <c r="A11" s="27"/>
      <c r="B11" s="35" t="s">
        <v>13</v>
      </c>
      <c r="C11" s="3"/>
      <c r="D11" s="201" t="e">
        <f>'[1]Ski Poles'!D11</f>
        <v>#REF!</v>
      </c>
      <c r="E11" s="201"/>
      <c r="F11" s="29"/>
      <c r="G11" s="9" t="s">
        <v>72</v>
      </c>
      <c r="H11" s="194" t="e">
        <f>'[1]Ski Poles'!Z11</f>
        <v>#REF!</v>
      </c>
      <c r="I11" s="194"/>
      <c r="J11" s="194"/>
      <c r="K11" s="37"/>
      <c r="L11" s="37"/>
      <c r="IF11" s="32"/>
    </row>
    <row r="12" spans="1:240" ht="17.649999999999999" customHeight="1">
      <c r="A12" s="27"/>
      <c r="B12" s="35" t="s">
        <v>14</v>
      </c>
      <c r="C12" s="3"/>
      <c r="D12" s="202" t="e">
        <f>'[1]Ski Poles'!D12</f>
        <v>#REF!</v>
      </c>
      <c r="E12" s="202"/>
      <c r="F12" s="29"/>
      <c r="G12" s="9" t="s">
        <v>6</v>
      </c>
      <c r="H12" s="194" t="e">
        <f>'[1]Ski Poles'!Z12</f>
        <v>#REF!</v>
      </c>
      <c r="I12" s="194"/>
      <c r="J12" s="194"/>
      <c r="K12" s="37"/>
      <c r="L12" s="37"/>
      <c r="IF12" s="32"/>
    </row>
    <row r="13" spans="1:240" ht="17.649999999999999" customHeight="1">
      <c r="A13" s="27"/>
      <c r="B13" s="35"/>
      <c r="C13" s="193" t="e">
        <f>'[1]Ski Poles'!C13</f>
        <v>#REF!</v>
      </c>
      <c r="D13" s="193"/>
      <c r="E13" s="193"/>
      <c r="F13" s="29"/>
      <c r="G13" s="16" t="s">
        <v>15</v>
      </c>
      <c r="H13" s="194" t="e">
        <f>'[1]Ski Poles'!Z13</f>
        <v>#REF!</v>
      </c>
      <c r="I13" s="194"/>
      <c r="J13" s="194"/>
      <c r="K13" s="37"/>
      <c r="L13" s="37"/>
      <c r="IF13" s="32"/>
    </row>
    <row r="14" spans="1:240" ht="17.25" customHeight="1">
      <c r="A14" s="27"/>
      <c r="B14" s="4" t="s">
        <v>16</v>
      </c>
      <c r="C14" s="193" t="e">
        <f>'[1]Ski Poles'!C14</f>
        <v>#REF!</v>
      </c>
      <c r="D14" s="193"/>
      <c r="E14" s="193"/>
      <c r="F14" s="29"/>
      <c r="G14" s="17" t="s">
        <v>75</v>
      </c>
      <c r="H14" s="194" t="e">
        <f>'[1]Ski Poles'!Z14</f>
        <v>#REF!</v>
      </c>
      <c r="I14" s="194"/>
      <c r="J14" s="194"/>
      <c r="K14" s="37"/>
      <c r="L14" s="37"/>
      <c r="IF14" s="32"/>
    </row>
    <row r="15" spans="1:240" ht="17.25" customHeight="1">
      <c r="A15" s="27"/>
      <c r="B15" s="5" t="s">
        <v>75</v>
      </c>
      <c r="C15" s="193" t="e">
        <f>'[1]Ski Poles'!C15</f>
        <v>#REF!</v>
      </c>
      <c r="D15" s="193"/>
      <c r="E15" s="193"/>
      <c r="F15" s="29"/>
      <c r="G15" s="17"/>
      <c r="H15" s="197"/>
      <c r="I15" s="197"/>
      <c r="J15" s="197"/>
      <c r="K15" s="37"/>
      <c r="L15" s="37"/>
      <c r="IF15" s="32"/>
    </row>
    <row r="16" spans="1:240" ht="17.25" customHeight="1">
      <c r="A16" s="27"/>
      <c r="B16" s="6"/>
      <c r="C16" s="198" t="e">
        <f>'[1]Ski Poles'!C16</f>
        <v>#REF!</v>
      </c>
      <c r="D16" s="198"/>
      <c r="E16" s="198"/>
      <c r="F16" s="29"/>
      <c r="G16" s="18"/>
      <c r="H16" s="199"/>
      <c r="I16" s="199"/>
      <c r="J16" s="199"/>
      <c r="K16" s="37"/>
      <c r="L16" s="37"/>
      <c r="IF16" s="32"/>
    </row>
    <row r="17" spans="1:256" ht="17.25" customHeight="1">
      <c r="A17" s="27"/>
      <c r="B17" s="27"/>
      <c r="C17" s="27"/>
      <c r="D17" s="29"/>
      <c r="E17" s="27"/>
      <c r="F17" s="29"/>
      <c r="G17" s="29"/>
      <c r="H17" s="27"/>
      <c r="I17" s="27"/>
      <c r="J17" s="27"/>
    </row>
    <row r="18" spans="1:256" ht="12.4" customHeight="1">
      <c r="A18" s="27"/>
      <c r="B18" s="38"/>
      <c r="C18" s="195"/>
      <c r="D18" s="195"/>
      <c r="E18" s="39" t="s">
        <v>76</v>
      </c>
      <c r="F18" s="39"/>
      <c r="G18" s="39" t="s">
        <v>35</v>
      </c>
      <c r="H18" s="39" t="s">
        <v>17</v>
      </c>
      <c r="I18" s="40"/>
      <c r="J18" s="41" t="s">
        <v>18</v>
      </c>
      <c r="IE18" s="32"/>
      <c r="IF18" s="32"/>
    </row>
    <row r="19" spans="1:256" ht="22.9" customHeight="1">
      <c r="A19" s="27"/>
      <c r="B19" s="42" t="s">
        <v>19</v>
      </c>
      <c r="C19" s="196" t="s">
        <v>20</v>
      </c>
      <c r="D19" s="196"/>
      <c r="E19" s="43" t="s">
        <v>35</v>
      </c>
      <c r="F19" s="23"/>
      <c r="G19" s="23" t="s">
        <v>14</v>
      </c>
      <c r="H19" s="23" t="s">
        <v>78</v>
      </c>
      <c r="I19" s="23" t="s">
        <v>79</v>
      </c>
      <c r="J19" s="44" t="s">
        <v>80</v>
      </c>
      <c r="IE19" s="32"/>
      <c r="IF19" s="32"/>
    </row>
    <row r="20" spans="1:256" ht="15.6" customHeight="1">
      <c r="A20" s="27"/>
      <c r="B20" s="45" t="s">
        <v>81</v>
      </c>
      <c r="C20" s="46"/>
      <c r="D20" s="47"/>
      <c r="E20" s="48"/>
      <c r="F20" s="48"/>
      <c r="G20" s="49"/>
      <c r="H20" s="50"/>
      <c r="I20" s="51"/>
      <c r="J20" s="52">
        <f t="shared" ref="J20:J46" si="0">H20*I20-G20*H20*I20</f>
        <v>0</v>
      </c>
      <c r="K20" s="53"/>
      <c r="L20" s="53"/>
      <c r="M20" s="53"/>
      <c r="N20" s="34"/>
      <c r="O20" s="34"/>
      <c r="P20" s="34"/>
      <c r="Q20" s="34"/>
      <c r="R20" s="34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IE20" s="32"/>
      <c r="IF20" s="32"/>
    </row>
    <row r="21" spans="1:256" ht="15.6" customHeight="1">
      <c r="A21" s="27"/>
      <c r="B21" s="54" t="s">
        <v>82</v>
      </c>
      <c r="C21" s="46" t="s">
        <v>83</v>
      </c>
      <c r="D21" s="47"/>
      <c r="E21" s="55">
        <v>8110000009008</v>
      </c>
      <c r="F21" s="56" t="s">
        <v>84</v>
      </c>
      <c r="G21" s="19"/>
      <c r="H21" s="57">
        <v>105</v>
      </c>
      <c r="I21" s="58"/>
      <c r="J21" s="52">
        <f t="shared" si="0"/>
        <v>0</v>
      </c>
      <c r="K21" s="53"/>
      <c r="L21" s="53"/>
      <c r="M21" s="53"/>
      <c r="N21" s="34"/>
      <c r="O21" s="34"/>
      <c r="P21" s="34"/>
      <c r="Q21" s="34"/>
      <c r="R21" s="34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IE21" s="32"/>
      <c r="IF21" s="32"/>
    </row>
    <row r="22" spans="1:256" ht="15.6" customHeight="1">
      <c r="A22" s="27"/>
      <c r="B22" s="16" t="s">
        <v>85</v>
      </c>
      <c r="C22" s="59" t="s">
        <v>86</v>
      </c>
      <c r="D22" s="47"/>
      <c r="E22" s="60">
        <v>8110000009016</v>
      </c>
      <c r="F22" s="56" t="s">
        <v>84</v>
      </c>
      <c r="G22" s="19"/>
      <c r="H22" s="57">
        <v>160</v>
      </c>
      <c r="I22" s="58"/>
      <c r="J22" s="52">
        <f t="shared" si="0"/>
        <v>0</v>
      </c>
      <c r="K22" s="53"/>
      <c r="L22" s="53"/>
      <c r="M22" s="53"/>
      <c r="N22" s="34"/>
      <c r="O22" s="34"/>
      <c r="P22" s="34"/>
      <c r="Q22" s="34"/>
      <c r="R22" s="34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IE22" s="32"/>
      <c r="IF22" s="32"/>
    </row>
    <row r="23" spans="1:256" ht="15.6" customHeight="1">
      <c r="A23" s="27"/>
      <c r="B23" s="61" t="s">
        <v>87</v>
      </c>
      <c r="C23" s="59" t="s">
        <v>88</v>
      </c>
      <c r="D23" s="47"/>
      <c r="E23" s="60">
        <v>8110000009018</v>
      </c>
      <c r="F23" s="56" t="s">
        <v>84</v>
      </c>
      <c r="G23" s="19"/>
      <c r="H23" s="57">
        <v>50</v>
      </c>
      <c r="I23" s="58"/>
      <c r="J23" s="52">
        <f t="shared" si="0"/>
        <v>0</v>
      </c>
      <c r="K23" s="53"/>
      <c r="L23" s="53"/>
      <c r="M23" s="53"/>
      <c r="N23" s="34"/>
      <c r="O23" s="34"/>
      <c r="P23" s="34"/>
      <c r="Q23" s="34"/>
      <c r="R23" s="34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IE23" s="32"/>
      <c r="IF23" s="32"/>
    </row>
    <row r="24" spans="1:256" ht="15.6" customHeight="1">
      <c r="A24" s="27"/>
      <c r="B24" s="61" t="s">
        <v>89</v>
      </c>
      <c r="C24" s="59" t="s">
        <v>90</v>
      </c>
      <c r="D24" s="47"/>
      <c r="E24" s="60">
        <v>8110000009019</v>
      </c>
      <c r="F24" s="56" t="s">
        <v>84</v>
      </c>
      <c r="G24" s="19"/>
      <c r="H24" s="62">
        <v>50</v>
      </c>
      <c r="I24" s="58"/>
      <c r="J24" s="52">
        <f t="shared" si="0"/>
        <v>0</v>
      </c>
      <c r="K24" s="53"/>
      <c r="L24" s="53"/>
      <c r="M24" s="53"/>
      <c r="N24" s="34"/>
      <c r="O24" s="34"/>
      <c r="P24" s="34"/>
      <c r="Q24" s="34"/>
      <c r="R24" s="34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IE24" s="32"/>
      <c r="IF24" s="32"/>
    </row>
    <row r="25" spans="1:256" ht="15.6" customHeight="1">
      <c r="A25" s="27"/>
      <c r="B25" s="61" t="s">
        <v>91</v>
      </c>
      <c r="C25" s="59" t="s">
        <v>92</v>
      </c>
      <c r="D25" s="47"/>
      <c r="E25" s="60">
        <v>8110000009020</v>
      </c>
      <c r="F25" s="56" t="s">
        <v>84</v>
      </c>
      <c r="G25" s="19"/>
      <c r="H25" s="62">
        <v>30</v>
      </c>
      <c r="I25" s="58"/>
      <c r="J25" s="52">
        <f t="shared" si="0"/>
        <v>0</v>
      </c>
      <c r="K25" s="53"/>
      <c r="L25" s="53"/>
      <c r="M25" s="53"/>
      <c r="N25" s="34"/>
      <c r="O25" s="34"/>
      <c r="P25" s="34"/>
      <c r="Q25" s="34"/>
      <c r="R25" s="34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IE25" s="32"/>
      <c r="IF25" s="32"/>
    </row>
    <row r="26" spans="1:256" ht="15.6" customHeight="1">
      <c r="A26" s="27"/>
      <c r="B26" s="61" t="s">
        <v>93</v>
      </c>
      <c r="C26" s="59" t="s">
        <v>94</v>
      </c>
      <c r="D26" s="47"/>
      <c r="E26" s="60">
        <v>8110000009023</v>
      </c>
      <c r="F26" s="56" t="s">
        <v>84</v>
      </c>
      <c r="G26" s="19"/>
      <c r="H26" s="62">
        <v>189</v>
      </c>
      <c r="I26" s="58"/>
      <c r="J26" s="52">
        <f t="shared" si="0"/>
        <v>0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IE26" s="32"/>
      <c r="IF26" s="32"/>
    </row>
    <row r="27" spans="1:256" ht="15.6" customHeight="1">
      <c r="A27" s="27"/>
      <c r="B27" s="61" t="s">
        <v>95</v>
      </c>
      <c r="C27" s="59" t="s">
        <v>96</v>
      </c>
      <c r="D27" s="47"/>
      <c r="E27" s="60">
        <v>7980982000600</v>
      </c>
      <c r="F27" s="56" t="s">
        <v>84</v>
      </c>
      <c r="G27" s="19"/>
      <c r="H27" s="62">
        <v>239</v>
      </c>
      <c r="I27" s="58"/>
      <c r="J27" s="52">
        <f t="shared" si="0"/>
        <v>0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IE27" s="32"/>
      <c r="IF27" s="32"/>
    </row>
    <row r="28" spans="1:256" ht="15.6" customHeight="1">
      <c r="A28" s="27"/>
      <c r="B28" s="61" t="s">
        <v>97</v>
      </c>
      <c r="C28" s="59" t="s">
        <v>98</v>
      </c>
      <c r="D28" s="47"/>
      <c r="E28" s="60">
        <v>7980981701000</v>
      </c>
      <c r="F28" s="56" t="s">
        <v>84</v>
      </c>
      <c r="G28" s="19"/>
      <c r="H28" s="62">
        <v>249</v>
      </c>
      <c r="I28" s="58"/>
      <c r="J28" s="52">
        <f t="shared" si="0"/>
        <v>0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IE28" s="32"/>
      <c r="IF28" s="32"/>
    </row>
    <row r="29" spans="1:256" ht="15.6" customHeight="1">
      <c r="A29" s="27"/>
      <c r="B29" s="61" t="s">
        <v>99</v>
      </c>
      <c r="C29" s="59" t="s">
        <v>100</v>
      </c>
      <c r="D29" s="47"/>
      <c r="E29" s="60">
        <v>8110000009028</v>
      </c>
      <c r="F29" s="56" t="s">
        <v>84</v>
      </c>
      <c r="G29" s="19"/>
      <c r="H29" s="62">
        <v>60</v>
      </c>
      <c r="I29" s="58"/>
      <c r="J29" s="52">
        <f t="shared" si="0"/>
        <v>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IE29" s="32"/>
      <c r="IF29" s="32"/>
    </row>
    <row r="30" spans="1:256" s="53" customFormat="1" ht="15.6" customHeight="1">
      <c r="A30" s="63"/>
      <c r="B30" s="64" t="s">
        <v>101</v>
      </c>
      <c r="C30" s="59"/>
      <c r="D30" s="47"/>
      <c r="E30" s="60"/>
      <c r="F30" s="65"/>
      <c r="G30" s="66"/>
      <c r="H30" s="67"/>
      <c r="I30" s="68"/>
      <c r="J30" s="52">
        <f t="shared" si="0"/>
        <v>0</v>
      </c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32"/>
      <c r="IF30" s="32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3" customFormat="1" ht="15.6" customHeight="1">
      <c r="A31" s="63"/>
      <c r="B31" s="64"/>
      <c r="C31" s="59" t="s">
        <v>102</v>
      </c>
      <c r="D31" s="47"/>
      <c r="E31" s="60">
        <v>8110000010019</v>
      </c>
      <c r="F31" s="56" t="s">
        <v>84</v>
      </c>
      <c r="G31" s="19"/>
      <c r="H31" s="20">
        <v>7</v>
      </c>
      <c r="I31" s="58"/>
      <c r="J31" s="52">
        <f t="shared" si="0"/>
        <v>0</v>
      </c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32"/>
      <c r="IF31" s="32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3" customFormat="1" ht="15.6" customHeight="1">
      <c r="A32" s="63"/>
      <c r="B32" s="64"/>
      <c r="C32" s="59" t="s">
        <v>103</v>
      </c>
      <c r="D32" s="47"/>
      <c r="E32" s="60">
        <v>8110000010020</v>
      </c>
      <c r="F32" s="56" t="s">
        <v>84</v>
      </c>
      <c r="G32" s="19"/>
      <c r="H32" s="20">
        <v>7</v>
      </c>
      <c r="I32" s="58"/>
      <c r="J32" s="52">
        <f t="shared" si="0"/>
        <v>0</v>
      </c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32"/>
      <c r="IF32" s="32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3" customFormat="1" ht="15.6" customHeight="1">
      <c r="A33" s="63"/>
      <c r="B33" s="70"/>
      <c r="C33" s="71" t="s">
        <v>104</v>
      </c>
      <c r="D33" s="72"/>
      <c r="E33" s="73">
        <v>8110000010102</v>
      </c>
      <c r="F33" s="56" t="s">
        <v>84</v>
      </c>
      <c r="G33" s="19"/>
      <c r="H33" s="74">
        <v>25</v>
      </c>
      <c r="I33" s="58"/>
      <c r="J33" s="52">
        <f t="shared" si="0"/>
        <v>0</v>
      </c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32"/>
      <c r="IF33" s="32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3" customFormat="1" ht="15.6" customHeight="1">
      <c r="A34" s="63"/>
      <c r="B34" s="70"/>
      <c r="C34" s="71" t="s">
        <v>105</v>
      </c>
      <c r="D34" s="72"/>
      <c r="E34" s="73">
        <v>8110000010101</v>
      </c>
      <c r="F34" s="56" t="s">
        <v>84</v>
      </c>
      <c r="G34" s="19"/>
      <c r="H34" s="74">
        <v>25</v>
      </c>
      <c r="I34" s="58"/>
      <c r="J34" s="52">
        <f t="shared" si="0"/>
        <v>0</v>
      </c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32"/>
      <c r="IF34" s="32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3" customFormat="1" ht="15.6" customHeight="1">
      <c r="A35" s="63"/>
      <c r="B35" s="70"/>
      <c r="C35" s="75" t="s">
        <v>106</v>
      </c>
      <c r="D35" s="72"/>
      <c r="E35" s="76">
        <v>8110000001005</v>
      </c>
      <c r="F35" s="56" t="s">
        <v>84</v>
      </c>
      <c r="G35" s="19"/>
      <c r="H35" s="74">
        <v>10</v>
      </c>
      <c r="I35" s="58"/>
      <c r="J35" s="52">
        <f t="shared" si="0"/>
        <v>0</v>
      </c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32"/>
      <c r="IF35" s="32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6" customHeight="1">
      <c r="A36" s="27"/>
      <c r="B36" s="70"/>
      <c r="C36" s="75" t="s">
        <v>107</v>
      </c>
      <c r="D36" s="72"/>
      <c r="E36" s="76">
        <v>8110000002010</v>
      </c>
      <c r="F36" s="56" t="s">
        <v>84</v>
      </c>
      <c r="G36" s="19"/>
      <c r="H36" s="77">
        <v>0.2</v>
      </c>
      <c r="I36" s="58"/>
      <c r="J36" s="52">
        <f t="shared" si="0"/>
        <v>0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IE36" s="32"/>
      <c r="IF36" s="32"/>
    </row>
    <row r="37" spans="1:256" ht="15.6" customHeight="1">
      <c r="A37" s="27"/>
      <c r="B37" s="70"/>
      <c r="C37" s="75" t="s">
        <v>108</v>
      </c>
      <c r="D37" s="72"/>
      <c r="E37" s="76">
        <v>8110000002012</v>
      </c>
      <c r="F37" s="56" t="s">
        <v>84</v>
      </c>
      <c r="G37" s="19"/>
      <c r="H37" s="77">
        <v>0.2</v>
      </c>
      <c r="I37" s="58"/>
      <c r="J37" s="52">
        <f t="shared" si="0"/>
        <v>0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IE37" s="32"/>
      <c r="IF37" s="32"/>
    </row>
    <row r="38" spans="1:256" ht="15.6" customHeight="1">
      <c r="A38" s="27"/>
      <c r="B38" s="70"/>
      <c r="C38" s="75" t="s">
        <v>109</v>
      </c>
      <c r="D38" s="72"/>
      <c r="E38" s="76">
        <v>8110000002013</v>
      </c>
      <c r="F38" s="56" t="s">
        <v>84</v>
      </c>
      <c r="G38" s="19"/>
      <c r="H38" s="77">
        <v>0.4</v>
      </c>
      <c r="I38" s="58"/>
      <c r="J38" s="52">
        <f t="shared" si="0"/>
        <v>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IE38" s="32"/>
      <c r="IF38" s="32"/>
    </row>
    <row r="39" spans="1:256" ht="15.6" customHeight="1">
      <c r="A39" s="27"/>
      <c r="B39" s="70"/>
      <c r="C39" s="75" t="s">
        <v>110</v>
      </c>
      <c r="D39" s="72"/>
      <c r="E39" s="76">
        <v>8110000002011</v>
      </c>
      <c r="F39" s="56" t="s">
        <v>84</v>
      </c>
      <c r="G39" s="19"/>
      <c r="H39" s="77">
        <v>0.4</v>
      </c>
      <c r="I39" s="58"/>
      <c r="J39" s="52">
        <f t="shared" si="0"/>
        <v>0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IE39" s="32"/>
      <c r="IF39" s="32"/>
    </row>
    <row r="40" spans="1:256" ht="15.6" customHeight="1">
      <c r="A40" s="27"/>
      <c r="B40" s="70"/>
      <c r="C40" s="75" t="s">
        <v>111</v>
      </c>
      <c r="D40" s="72"/>
      <c r="E40" s="76">
        <v>8110000002014</v>
      </c>
      <c r="F40" s="56" t="s">
        <v>84</v>
      </c>
      <c r="G40" s="19"/>
      <c r="H40" s="74">
        <v>0.2</v>
      </c>
      <c r="I40" s="58"/>
      <c r="J40" s="52">
        <f t="shared" si="0"/>
        <v>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IE40" s="32"/>
      <c r="IF40" s="32"/>
    </row>
    <row r="41" spans="1:256" ht="15.6" customHeight="1">
      <c r="A41" s="27"/>
      <c r="B41" s="64" t="s">
        <v>112</v>
      </c>
      <c r="C41" s="75"/>
      <c r="D41" s="72"/>
      <c r="E41" s="76"/>
      <c r="F41" s="56"/>
      <c r="G41" s="24"/>
      <c r="H41" s="77"/>
      <c r="I41" s="68"/>
      <c r="J41" s="52">
        <f t="shared" si="0"/>
        <v>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IE41" s="32"/>
      <c r="IF41" s="32"/>
    </row>
    <row r="42" spans="1:256" ht="15.6" customHeight="1">
      <c r="A42" s="27"/>
      <c r="B42" s="70"/>
      <c r="C42" s="75" t="s">
        <v>113</v>
      </c>
      <c r="D42" s="72"/>
      <c r="E42" s="76">
        <v>8009010200001</v>
      </c>
      <c r="F42" s="56" t="s">
        <v>84</v>
      </c>
      <c r="G42" s="19"/>
      <c r="H42" s="77">
        <v>30</v>
      </c>
      <c r="I42" s="58"/>
      <c r="J42" s="52">
        <f t="shared" si="0"/>
        <v>0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IE42" s="32"/>
      <c r="IF42" s="32"/>
    </row>
    <row r="43" spans="1:256" ht="15.6" customHeight="1">
      <c r="B43" s="78"/>
      <c r="C43" s="75" t="s">
        <v>114</v>
      </c>
      <c r="D43" s="72"/>
      <c r="E43" s="76">
        <v>8009010500002</v>
      </c>
      <c r="F43" s="56" t="s">
        <v>84</v>
      </c>
      <c r="G43" s="19"/>
      <c r="H43" s="74">
        <v>6</v>
      </c>
      <c r="I43" s="58"/>
      <c r="J43" s="52">
        <f t="shared" si="0"/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IE43" s="32"/>
      <c r="IF43" s="32"/>
    </row>
    <row r="44" spans="1:256" ht="15.6" customHeight="1">
      <c r="B44" s="64" t="s">
        <v>115</v>
      </c>
      <c r="C44" s="75"/>
      <c r="D44" s="72"/>
      <c r="E44" s="76"/>
      <c r="F44" s="56"/>
      <c r="G44" s="24"/>
      <c r="H44" s="74"/>
      <c r="I44" s="68"/>
      <c r="J44" s="52">
        <f t="shared" si="0"/>
        <v>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IE44" s="32"/>
      <c r="IF44" s="32"/>
    </row>
    <row r="45" spans="1:256" ht="15.6" customHeight="1">
      <c r="B45" s="78"/>
      <c r="C45" s="71" t="s">
        <v>116</v>
      </c>
      <c r="D45" s="79"/>
      <c r="E45" s="80">
        <v>8100100009029</v>
      </c>
      <c r="F45" s="56" t="s">
        <v>84</v>
      </c>
      <c r="G45" s="19"/>
      <c r="H45" s="74">
        <v>1</v>
      </c>
      <c r="I45" s="58"/>
      <c r="J45" s="52">
        <f t="shared" si="0"/>
        <v>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IE45" s="32"/>
      <c r="IF45" s="32"/>
    </row>
    <row r="46" spans="1:256" ht="15.6" customHeight="1">
      <c r="B46" s="78"/>
      <c r="C46" s="71" t="s">
        <v>117</v>
      </c>
      <c r="D46" s="79"/>
      <c r="E46" s="80">
        <v>8100100009030</v>
      </c>
      <c r="F46" s="56" t="s">
        <v>84</v>
      </c>
      <c r="G46" s="19"/>
      <c r="H46" s="74">
        <v>1</v>
      </c>
      <c r="I46" s="58"/>
      <c r="J46" s="52">
        <f t="shared" si="0"/>
        <v>0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IE46" s="32"/>
      <c r="IF46" s="32"/>
    </row>
    <row r="47" spans="1:256" s="32" customFormat="1" ht="15.6" customHeight="1"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.399999999999999" customHeight="1">
      <c r="C48" s="1"/>
    </row>
    <row r="49" spans="1:256" ht="18.399999999999999" customHeight="1">
      <c r="A49" s="27"/>
      <c r="B49" s="81"/>
      <c r="C49" s="1"/>
      <c r="D49" s="82"/>
      <c r="E49" s="83"/>
      <c r="F49" s="84" t="s">
        <v>118</v>
      </c>
      <c r="G49" s="85"/>
      <c r="H49" s="85"/>
      <c r="I49" s="85"/>
      <c r="J49" s="86">
        <f>SUM(J20:J46)</f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IF49" s="32"/>
    </row>
    <row r="50" spans="1:256" ht="18.399999999999999" customHeight="1">
      <c r="A50" s="27"/>
      <c r="B50" s="87"/>
      <c r="C50" s="88"/>
      <c r="D50" s="89"/>
      <c r="E50" s="89"/>
      <c r="F50" s="33"/>
      <c r="G50" s="33"/>
      <c r="H50" s="33"/>
      <c r="I50" s="33"/>
      <c r="J50" s="90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IF50" s="32"/>
    </row>
    <row r="51" spans="1:256" ht="18.399999999999999" customHeight="1">
      <c r="A51" s="27"/>
      <c r="B51" s="87"/>
      <c r="C51" s="88"/>
      <c r="D51" s="89"/>
      <c r="E51" s="89"/>
      <c r="F51" s="33"/>
      <c r="G51" s="33"/>
      <c r="H51" s="33"/>
      <c r="I51" s="33"/>
      <c r="J51" s="90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IF51" s="32"/>
    </row>
    <row r="52" spans="1:256" ht="18.399999999999999" customHeight="1">
      <c r="A52" s="27"/>
      <c r="B52" s="87"/>
      <c r="C52" s="88"/>
      <c r="D52" s="89"/>
      <c r="E52" s="91" t="s">
        <v>68</v>
      </c>
      <c r="F52" s="92"/>
      <c r="G52" s="92"/>
      <c r="H52" s="92"/>
      <c r="I52" s="93"/>
      <c r="J52" s="94" t="e">
        <f>KOLEKCJA_RACE!#REF!</f>
        <v>#REF!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IF52" s="32"/>
    </row>
    <row r="53" spans="1:256" ht="18.399999999999999" customHeight="1">
      <c r="A53" s="27"/>
      <c r="B53" s="27"/>
      <c r="C53" s="27"/>
      <c r="D53" s="29"/>
      <c r="E53" s="95" t="s">
        <v>119</v>
      </c>
      <c r="F53" s="96"/>
      <c r="G53" s="96"/>
      <c r="H53" s="96"/>
      <c r="I53" s="96"/>
      <c r="J53" s="97" t="e">
        <f>KOLEKCJA_RACE!#REF!</f>
        <v>#REF!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IF53" s="32"/>
    </row>
    <row r="54" spans="1:256" ht="18.399999999999999" customHeight="1">
      <c r="A54" s="27"/>
      <c r="B54" s="27"/>
      <c r="C54" s="27"/>
      <c r="D54" s="29"/>
      <c r="E54" s="21" t="s">
        <v>69</v>
      </c>
      <c r="F54" s="98"/>
      <c r="G54" s="98"/>
      <c r="H54" s="98"/>
      <c r="I54" s="98"/>
      <c r="J54" s="99" t="e">
        <f>KOLEKCJA_RACE!#REF!</f>
        <v>#REF!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IF54" s="32"/>
    </row>
    <row r="55" spans="1:256" s="53" customFormat="1" ht="18.399999999999999" customHeight="1">
      <c r="A55" s="63"/>
      <c r="B55" s="63"/>
      <c r="C55" s="63"/>
      <c r="D55" s="100"/>
      <c r="E55" s="101" t="s">
        <v>14</v>
      </c>
      <c r="F55" s="102"/>
      <c r="G55" s="102"/>
      <c r="H55" s="102"/>
      <c r="I55" s="103" t="e">
        <f>'[1]Ski Poles'!AD56</f>
        <v>#REF!</v>
      </c>
      <c r="J55" s="97" t="e">
        <f>KOLEKCJA_RACE!#REF!</f>
        <v>#REF!</v>
      </c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32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53" customFormat="1" ht="18.399999999999999" customHeight="1">
      <c r="A56" s="63"/>
      <c r="B56" s="63"/>
      <c r="C56" s="63"/>
      <c r="D56" s="100"/>
      <c r="E56" s="22" t="s">
        <v>70</v>
      </c>
      <c r="F56" s="104"/>
      <c r="G56" s="104"/>
      <c r="H56" s="104"/>
      <c r="I56" s="105"/>
      <c r="J56" s="106" t="e">
        <f>KOLEKCJA_RACE!#REF!</f>
        <v>#REF!</v>
      </c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32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53" customFormat="1" ht="12.4" customHeight="1">
      <c r="A57" s="63"/>
      <c r="B57" s="63"/>
      <c r="C57" s="63"/>
      <c r="D57" s="100"/>
      <c r="E57" s="32"/>
      <c r="F57" s="25"/>
      <c r="G57" s="25"/>
      <c r="H57" s="25"/>
      <c r="I57" s="25"/>
      <c r="J57" s="25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53" customFormat="1" ht="12.4" customHeight="1">
      <c r="A58" s="63"/>
      <c r="B58" s="63"/>
      <c r="C58" s="63"/>
      <c r="D58" s="100"/>
      <c r="E58" s="32"/>
      <c r="F58" s="25"/>
      <c r="G58" s="25"/>
      <c r="H58" s="25"/>
      <c r="I58" s="25"/>
      <c r="J58" s="25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53" customFormat="1" ht="12.4" customHeight="1">
      <c r="A59" s="63"/>
      <c r="B59" s="63"/>
      <c r="C59" s="63"/>
      <c r="D59" s="100"/>
      <c r="E59" s="32"/>
      <c r="F59" s="25"/>
      <c r="G59" s="25"/>
      <c r="H59" s="25"/>
      <c r="I59" s="25"/>
      <c r="J59" s="25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9" customHeight="1">
      <c r="A60" s="27"/>
      <c r="B60" s="27"/>
      <c r="C60" s="27"/>
      <c r="D60" s="29"/>
      <c r="E60" s="27"/>
      <c r="F60" s="27"/>
      <c r="G60" s="27"/>
      <c r="H60" s="27"/>
      <c r="I60" s="27"/>
      <c r="J60" s="27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IF60" s="32"/>
    </row>
    <row r="61" spans="1:256" ht="12.4" customHeight="1">
      <c r="A61" s="27"/>
      <c r="B61" s="7"/>
      <c r="C61" s="107"/>
      <c r="D61" s="29"/>
      <c r="E61" s="7" t="s">
        <v>71</v>
      </c>
      <c r="F61" s="108"/>
      <c r="G61" s="108"/>
      <c r="H61" s="108"/>
      <c r="I61" s="109"/>
      <c r="J61" s="110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IF61" s="32"/>
    </row>
    <row r="62" spans="1:256" ht="12.4" customHeight="1">
      <c r="A62" s="27"/>
      <c r="B62" s="111"/>
      <c r="C62" s="112"/>
      <c r="D62" s="29"/>
      <c r="E62" s="113"/>
      <c r="F62" s="25"/>
      <c r="G62" s="25"/>
      <c r="H62" s="53"/>
      <c r="I62" s="53"/>
      <c r="J62" s="114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IF62" s="32"/>
    </row>
    <row r="63" spans="1:256" ht="8.25" customHeight="1">
      <c r="A63" s="27"/>
      <c r="B63" s="115"/>
      <c r="C63" s="116"/>
      <c r="D63" s="117"/>
      <c r="E63" s="115"/>
      <c r="F63" s="118"/>
      <c r="G63" s="118"/>
      <c r="H63" s="119"/>
      <c r="I63" s="119"/>
      <c r="J63" s="120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IF63" s="32"/>
    </row>
    <row r="65535" ht="12.75" customHeight="1"/>
    <row r="65536" ht="12.75" customHeight="1"/>
  </sheetData>
  <sheetProtection selectLockedCells="1" selectUnlockedCells="1"/>
  <mergeCells count="26">
    <mergeCell ref="C4:E4"/>
    <mergeCell ref="H4:J4"/>
    <mergeCell ref="C5:E5"/>
    <mergeCell ref="H5:J5"/>
    <mergeCell ref="C6:E6"/>
    <mergeCell ref="H6:J6"/>
    <mergeCell ref="C7:E7"/>
    <mergeCell ref="H7:J7"/>
    <mergeCell ref="C8:E8"/>
    <mergeCell ref="H8:J8"/>
    <mergeCell ref="H9:J9"/>
    <mergeCell ref="G10:J10"/>
    <mergeCell ref="D11:E11"/>
    <mergeCell ref="H11:J11"/>
    <mergeCell ref="D12:E12"/>
    <mergeCell ref="H12:J12"/>
    <mergeCell ref="C13:E13"/>
    <mergeCell ref="H13:J13"/>
    <mergeCell ref="C18:D18"/>
    <mergeCell ref="C19:D19"/>
    <mergeCell ref="C14:E14"/>
    <mergeCell ref="H14:J14"/>
    <mergeCell ref="C15:E15"/>
    <mergeCell ref="H15:J15"/>
    <mergeCell ref="C16:E16"/>
    <mergeCell ref="H16:J1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KOLEKCJA_RACE</vt:lpstr>
      <vt:lpstr>Display</vt:lpstr>
      <vt:lpstr>Excel_BuiltIn_Print_Area_2_1</vt:lpstr>
      <vt:lpstr>Excel_BuiltIn_Print_Area_2_1_1</vt:lpstr>
      <vt:lpstr>KOLEKCJA_RACE!Obszar_wydruku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Gizicki</dc:creator>
  <cp:lastModifiedBy>Jacek Gizicki</cp:lastModifiedBy>
  <dcterms:created xsi:type="dcterms:W3CDTF">2018-01-10T08:06:18Z</dcterms:created>
  <dcterms:modified xsi:type="dcterms:W3CDTF">2018-04-09T11:37:10Z</dcterms:modified>
</cp:coreProperties>
</file>