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95"/>
  </bookViews>
  <sheets>
    <sheet name="race" sheetId="1" r:id="rId1"/>
  </sheets>
  <definedNames>
    <definedName name="_xlnm.Print_Area" localSheetId="0">race!$A$1:$P$96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  <c r="F70" i="1"/>
  <c r="F71" i="1"/>
  <c r="F72" i="1"/>
  <c r="O70" i="1" l="1"/>
  <c r="P70" i="1" s="1"/>
  <c r="O69" i="1"/>
  <c r="P69" i="1" s="1"/>
  <c r="O71" i="1"/>
  <c r="P71" i="1" s="1"/>
  <c r="O72" i="1"/>
  <c r="P72" i="1" s="1"/>
  <c r="F20" i="1" l="1"/>
  <c r="F21" i="1"/>
  <c r="F22" i="1"/>
  <c r="F24" i="1"/>
  <c r="F25" i="1"/>
  <c r="F26" i="1"/>
  <c r="F27" i="1"/>
  <c r="F28" i="1"/>
  <c r="F29" i="1"/>
  <c r="F31" i="1"/>
  <c r="F32" i="1"/>
  <c r="F33" i="1"/>
  <c r="F34" i="1"/>
  <c r="F35" i="1"/>
  <c r="F36" i="1"/>
  <c r="F38" i="1"/>
  <c r="F39" i="1"/>
  <c r="F41" i="1"/>
  <c r="F42" i="1"/>
  <c r="F43" i="1"/>
  <c r="F45" i="1"/>
  <c r="F46" i="1"/>
  <c r="F49" i="1"/>
  <c r="F50" i="1"/>
  <c r="F52" i="1"/>
  <c r="F53" i="1"/>
  <c r="F55" i="1"/>
  <c r="F56" i="1"/>
  <c r="F57" i="1"/>
  <c r="F58" i="1"/>
  <c r="F60" i="1"/>
  <c r="F62" i="1"/>
  <c r="F63" i="1"/>
  <c r="F64" i="1"/>
  <c r="F65" i="1"/>
  <c r="F66" i="1"/>
  <c r="F67" i="1"/>
  <c r="F11" i="1"/>
  <c r="F12" i="1"/>
  <c r="F13" i="1"/>
  <c r="F14" i="1"/>
  <c r="F15" i="1"/>
  <c r="F17" i="1"/>
  <c r="F18" i="1"/>
  <c r="F10" i="1"/>
  <c r="O74" i="1"/>
  <c r="O67" i="1"/>
  <c r="P67" i="1" s="1"/>
  <c r="P66" i="1"/>
  <c r="O66" i="1"/>
  <c r="O65" i="1"/>
  <c r="P65" i="1" s="1"/>
  <c r="O64" i="1"/>
  <c r="P64" i="1" s="1"/>
  <c r="O63" i="1"/>
  <c r="P63" i="1" s="1"/>
  <c r="O62" i="1"/>
  <c r="P62" i="1" s="1"/>
  <c r="O60" i="1"/>
  <c r="P60" i="1" s="1"/>
  <c r="O58" i="1"/>
  <c r="P58" i="1" s="1"/>
  <c r="O57" i="1"/>
  <c r="P57" i="1" s="1"/>
  <c r="P56" i="1"/>
  <c r="O56" i="1"/>
  <c r="O55" i="1"/>
  <c r="P55" i="1" s="1"/>
  <c r="O53" i="1"/>
  <c r="P53" i="1" s="1"/>
  <c r="O52" i="1"/>
  <c r="P52" i="1" s="1"/>
  <c r="O50" i="1"/>
  <c r="P50" i="1" s="1"/>
  <c r="O49" i="1"/>
  <c r="P49" i="1" s="1"/>
  <c r="O46" i="1"/>
  <c r="P46" i="1" s="1"/>
  <c r="O45" i="1"/>
  <c r="P45" i="1" s="1"/>
  <c r="P43" i="1"/>
  <c r="O43" i="1"/>
  <c r="O42" i="1"/>
  <c r="P42" i="1" s="1"/>
  <c r="O41" i="1"/>
  <c r="P41" i="1" s="1"/>
  <c r="O39" i="1"/>
  <c r="P39" i="1" s="1"/>
  <c r="O38" i="1"/>
  <c r="P38" i="1" s="1"/>
  <c r="O36" i="1"/>
  <c r="P36" i="1" s="1"/>
  <c r="O35" i="1"/>
  <c r="P35" i="1" s="1"/>
  <c r="O34" i="1"/>
  <c r="P34" i="1" s="1"/>
  <c r="P33" i="1"/>
  <c r="O33" i="1"/>
  <c r="O32" i="1"/>
  <c r="P32" i="1" s="1"/>
  <c r="O31" i="1"/>
  <c r="P31" i="1" s="1"/>
  <c r="O29" i="1"/>
  <c r="P29" i="1" s="1"/>
  <c r="O28" i="1"/>
  <c r="P28" i="1" s="1"/>
  <c r="O27" i="1"/>
  <c r="P27" i="1" s="1"/>
  <c r="O26" i="1"/>
  <c r="P26" i="1" s="1"/>
  <c r="O25" i="1"/>
  <c r="P25" i="1" s="1"/>
  <c r="P24" i="1"/>
  <c r="O24" i="1"/>
  <c r="O22" i="1"/>
  <c r="P22" i="1" s="1"/>
  <c r="O21" i="1"/>
  <c r="P21" i="1" s="1"/>
  <c r="O20" i="1"/>
  <c r="P20" i="1" s="1"/>
  <c r="O18" i="1"/>
  <c r="P18" i="1" s="1"/>
  <c r="O17" i="1"/>
  <c r="P17" i="1" s="1"/>
  <c r="O15" i="1"/>
  <c r="P15" i="1" s="1"/>
  <c r="O14" i="1"/>
  <c r="P14" i="1" s="1"/>
  <c r="P13" i="1"/>
  <c r="O13" i="1"/>
  <c r="O12" i="1"/>
  <c r="P12" i="1" s="1"/>
  <c r="O11" i="1"/>
  <c r="P11" i="1" s="1"/>
  <c r="O10" i="1"/>
  <c r="Q46" i="1" l="1"/>
  <c r="O73" i="1"/>
  <c r="P10" i="1"/>
  <c r="P73" i="1" s="1"/>
  <c r="P74" i="1" l="1"/>
  <c r="P75" i="1" s="1"/>
</calcChain>
</file>

<file path=xl/sharedStrings.xml><?xml version="1.0" encoding="utf-8"?>
<sst xmlns="http://schemas.openxmlformats.org/spreadsheetml/2006/main" count="139" uniqueCount="116">
  <si>
    <t>Termin zamówienia do 15.3.2018!</t>
  </si>
  <si>
    <t xml:space="preserve"> NARTY ELAN RACING</t>
  </si>
  <si>
    <t>rabat na rok 2018 zgodnie z zawartą umową:</t>
  </si>
  <si>
    <t>Zamawiający/Klient:</t>
  </si>
  <si>
    <t>ilość par</t>
  </si>
  <si>
    <t>cena</t>
  </si>
  <si>
    <t>%</t>
  </si>
  <si>
    <t>Termin dostawy</t>
  </si>
  <si>
    <t>Wrzesień</t>
  </si>
  <si>
    <t>Październik</t>
  </si>
  <si>
    <t>Listopad</t>
  </si>
  <si>
    <t>Grudzień</t>
  </si>
  <si>
    <t>kod</t>
  </si>
  <si>
    <t>model</t>
  </si>
  <si>
    <t>Klubowa Cena</t>
  </si>
  <si>
    <t>długość</t>
  </si>
  <si>
    <t>RACING WORLD CUP</t>
  </si>
  <si>
    <t>AABCWZ17</t>
  </si>
  <si>
    <t>GSX WORLD CUP PLATE + ER 17 FF EVO</t>
  </si>
  <si>
    <t>GSX WORLD CUP PLATE</t>
  </si>
  <si>
    <t>AABDNB17</t>
  </si>
  <si>
    <t>GSX WORLD CUP X PLATE + ER 17 FF EVO</t>
  </si>
  <si>
    <t>GSX WORLD CUP X PLATE</t>
  </si>
  <si>
    <t>AAECXB17</t>
  </si>
  <si>
    <t>SLX WORLD CUP PLATE + ER 17 FF EVO</t>
  </si>
  <si>
    <t>SLX WORLD CUP PLATE</t>
  </si>
  <si>
    <t>AABEHH18</t>
  </si>
  <si>
    <t>GSX MASTER PLATE + ER 17 FF EVO</t>
  </si>
  <si>
    <t>GSX MASTER PLATE</t>
  </si>
  <si>
    <t>RACE BINDINGS</t>
  </si>
  <si>
    <t>I</t>
  </si>
  <si>
    <t>DA051015</t>
  </si>
  <si>
    <t>ER 20.0 (X) FF EVO</t>
  </si>
  <si>
    <t>DA051215</t>
  </si>
  <si>
    <t>ER 16.0 (X) FF EVO RD</t>
  </si>
  <si>
    <t>DA061416</t>
  </si>
  <si>
    <t>ER 17.0 FF EVO BLK/FGRN</t>
  </si>
  <si>
    <t>JUNIOR WORLD CUP</t>
  </si>
  <si>
    <t>AACCXH17</t>
  </si>
  <si>
    <t>GSX TEAM PLATE + ER 14 FF EVO</t>
  </si>
  <si>
    <t>GSX TEAM PLATE</t>
  </si>
  <si>
    <t>GSX TEAM PLATE + ER 11 FF EVO</t>
  </si>
  <si>
    <t>AAGCXK17</t>
  </si>
  <si>
    <t>SLX TEAM PLATE + ER 14 FF PRO</t>
  </si>
  <si>
    <t>SLX TEAM PLATE</t>
  </si>
  <si>
    <t>SLX TEAM PLATE + ER 11 FF EVO</t>
  </si>
  <si>
    <t>AAHCXM17</t>
  </si>
  <si>
    <t>RCX PLATE + ER 11</t>
  </si>
  <si>
    <t>RCX PLATE</t>
  </si>
  <si>
    <t>AFODZW18</t>
  </si>
  <si>
    <t>RC RACE QS + EL 7.5</t>
  </si>
  <si>
    <t>RC RACE QS + EL 4.5</t>
  </si>
  <si>
    <t>RACE BINDINGS JUNIOR</t>
  </si>
  <si>
    <t>DA061616</t>
  </si>
  <si>
    <t>ER 14.0 FF EVO BLK/FGRN</t>
  </si>
  <si>
    <t>DA561816</t>
  </si>
  <si>
    <t>ER 11.0 FF EVO BLK/FGRN</t>
  </si>
  <si>
    <t>DA662016</t>
  </si>
  <si>
    <t>ER 11.0 BLK/SIL</t>
  </si>
  <si>
    <t>MOGULS SERIES</t>
  </si>
  <si>
    <t>AA3ALX15</t>
  </si>
  <si>
    <t>BLOODLINE</t>
  </si>
  <si>
    <t>RACE AKCESORIA - KIJE, GUMY, TORBY, PLECAKI, POKROWCE, KASK</t>
  </si>
  <si>
    <t>CD180418</t>
  </si>
  <si>
    <t>RACEROD SLX</t>
  </si>
  <si>
    <t>CD180218</t>
  </si>
  <si>
    <t>RACEROD GSX</t>
  </si>
  <si>
    <t>CD280818</t>
  </si>
  <si>
    <t>RACEROD RCS JR</t>
  </si>
  <si>
    <t>CD280618</t>
  </si>
  <si>
    <t>RACEROD RCG JR</t>
  </si>
  <si>
    <t>CG460816</t>
  </si>
  <si>
    <t>RACE BACK PACK</t>
  </si>
  <si>
    <t>CG160216</t>
  </si>
  <si>
    <t>DUALIE TRAVEL BAG</t>
  </si>
  <si>
    <t>CG160016</t>
  </si>
  <si>
    <t>DEMO SKI BAG</t>
  </si>
  <si>
    <t>CG180218</t>
  </si>
  <si>
    <t>RACE TRAVEL BAG</t>
  </si>
  <si>
    <t>48-51</t>
  </si>
  <si>
    <t>51-55</t>
  </si>
  <si>
    <t>55-58</t>
  </si>
  <si>
    <t>CE441614</t>
  </si>
  <si>
    <t>PSR01016006</t>
  </si>
  <si>
    <t>RACING SUIT 6</t>
  </si>
  <si>
    <t>PSR01016008</t>
  </si>
  <si>
    <t>RACING SUIT 8</t>
  </si>
  <si>
    <t>PSR01016010</t>
  </si>
  <si>
    <t>RACING SUIT 10</t>
  </si>
  <si>
    <t>PSR01016012</t>
  </si>
  <si>
    <t>RACING SUIT 12</t>
  </si>
  <si>
    <t>PSR01016014</t>
  </si>
  <si>
    <t>RACING SUIT 14</t>
  </si>
  <si>
    <t>PSR01016016</t>
  </si>
  <si>
    <t>RACING SUIT 16</t>
  </si>
  <si>
    <t>RAZEM</t>
  </si>
  <si>
    <t>RABAT / ZNIŻKA</t>
  </si>
  <si>
    <t>CENA PO RABACIE + VAT</t>
  </si>
  <si>
    <t>*sugerowana cena detaliczna</t>
  </si>
  <si>
    <t>Hurtowa Cena NETTO</t>
  </si>
  <si>
    <t>RC RACE - kask</t>
  </si>
  <si>
    <t>XS</t>
  </si>
  <si>
    <t>S</t>
  </si>
  <si>
    <t>M</t>
  </si>
  <si>
    <t>L</t>
  </si>
  <si>
    <t>XL</t>
  </si>
  <si>
    <t>XXL</t>
  </si>
  <si>
    <t>PSR00117</t>
  </si>
  <si>
    <t>PSR00217</t>
  </si>
  <si>
    <t>PSR00317</t>
  </si>
  <si>
    <t>PSR00418</t>
  </si>
  <si>
    <t>RACING SOFTSHELL VEST</t>
  </si>
  <si>
    <t>RACING SOFTSHELL JACKET</t>
  </si>
  <si>
    <t>RACING TRAINING PANTS</t>
  </si>
  <si>
    <t>Ceny klubowe już nie podlegają dodatkowym rabatom !!!</t>
  </si>
  <si>
    <t>RACING WARMING 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</si>
</sst>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* #,##0.00\ [$zł-415]_-;\-* #,##0.00\ [$zł-415]_-;_-* &quot;-&quot;??\ [$zł-415]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color indexed="10"/>
      <name val="Arial CE"/>
      <family val="2"/>
      <charset val="238"/>
    </font>
    <font>
      <b/>
      <i/>
      <sz val="10"/>
      <color indexed="10"/>
      <name val="Arial CE"/>
      <family val="2"/>
      <charset val="238"/>
    </font>
    <font>
      <b/>
      <sz val="11"/>
      <color indexed="9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theme="0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16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8"/>
        <bgColor indexed="58"/>
      </patternFill>
    </fill>
    <fill>
      <patternFill patternType="solid">
        <fgColor indexed="55"/>
        <bgColor indexed="23"/>
      </patternFill>
    </fill>
    <fill>
      <patternFill patternType="solid">
        <fgColor theme="1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81">
    <xf numFmtId="0" fontId="0" fillId="0" borderId="0" xfId="0"/>
    <xf numFmtId="0" fontId="2" fillId="0" borderId="0" xfId="2"/>
    <xf numFmtId="165" fontId="2" fillId="0" borderId="0" xfId="2" applyNumberFormat="1"/>
    <xf numFmtId="0" fontId="2" fillId="0" borderId="0" xfId="2" applyAlignment="1">
      <alignment horizontal="center"/>
    </xf>
    <xf numFmtId="165" fontId="2" fillId="0" borderId="0" xfId="2" applyNumberFormat="1" applyAlignment="1">
      <alignment horizontal="center"/>
    </xf>
    <xf numFmtId="0" fontId="2" fillId="0" borderId="0" xfId="2" applyProtection="1"/>
    <xf numFmtId="165" fontId="2" fillId="0" borderId="0" xfId="2" applyNumberFormat="1" applyProtection="1"/>
    <xf numFmtId="0" fontId="2" fillId="0" borderId="0" xfId="2" applyAlignment="1" applyProtection="1">
      <alignment horizontal="center"/>
    </xf>
    <xf numFmtId="165" fontId="2" fillId="0" borderId="0" xfId="2" applyNumberFormat="1" applyAlignment="1" applyProtection="1">
      <alignment horizontal="center"/>
    </xf>
    <xf numFmtId="0" fontId="4" fillId="0" borderId="23" xfId="2" applyFont="1" applyBorder="1" applyAlignment="1" applyProtection="1">
      <alignment horizontal="center"/>
    </xf>
    <xf numFmtId="165" fontId="10" fillId="0" borderId="26" xfId="2" applyNumberFormat="1" applyFont="1" applyFill="1" applyBorder="1" applyAlignment="1" applyProtection="1">
      <alignment horizontal="center" vertical="center"/>
    </xf>
    <xf numFmtId="0" fontId="10" fillId="0" borderId="26" xfId="2" applyFont="1" applyFill="1" applyBorder="1" applyAlignment="1" applyProtection="1">
      <alignment horizontal="center" vertical="center"/>
    </xf>
    <xf numFmtId="0" fontId="10" fillId="0" borderId="27" xfId="2" applyFont="1" applyFill="1" applyBorder="1" applyAlignment="1" applyProtection="1">
      <alignment horizontal="center" vertical="center"/>
    </xf>
    <xf numFmtId="0" fontId="9" fillId="3" borderId="28" xfId="2" applyFont="1" applyFill="1" applyBorder="1" applyAlignment="1" applyProtection="1">
      <alignment horizontal="right" vertical="center"/>
    </xf>
    <xf numFmtId="0" fontId="9" fillId="3" borderId="29" xfId="2" applyFont="1" applyFill="1" applyBorder="1" applyAlignment="1" applyProtection="1">
      <alignment horizontal="right" vertical="center"/>
    </xf>
    <xf numFmtId="0" fontId="11" fillId="3" borderId="32" xfId="2" applyFont="1" applyFill="1" applyBorder="1" applyAlignment="1" applyProtection="1">
      <alignment vertical="center"/>
    </xf>
    <xf numFmtId="0" fontId="11" fillId="3" borderId="33" xfId="2" applyFont="1" applyFill="1" applyBorder="1" applyAlignment="1" applyProtection="1">
      <alignment vertical="center"/>
    </xf>
    <xf numFmtId="0" fontId="12" fillId="3" borderId="32" xfId="2" applyFont="1" applyFill="1" applyBorder="1" applyAlignment="1" applyProtection="1">
      <alignment vertical="center"/>
    </xf>
    <xf numFmtId="0" fontId="2" fillId="3" borderId="33" xfId="2" applyFill="1" applyBorder="1" applyAlignment="1" applyProtection="1">
      <alignment vertical="center"/>
    </xf>
    <xf numFmtId="0" fontId="11" fillId="3" borderId="36" xfId="2" applyFont="1" applyFill="1" applyBorder="1" applyAlignment="1" applyProtection="1">
      <alignment horizontal="center" vertical="center"/>
    </xf>
    <xf numFmtId="0" fontId="11" fillId="3" borderId="37" xfId="2" applyFont="1" applyFill="1" applyBorder="1" applyAlignment="1" applyProtection="1">
      <alignment horizontal="center" vertical="center"/>
    </xf>
    <xf numFmtId="0" fontId="11" fillId="3" borderId="38" xfId="2" applyFont="1" applyFill="1" applyBorder="1" applyAlignment="1" applyProtection="1">
      <alignment horizontal="center" vertical="center"/>
    </xf>
    <xf numFmtId="0" fontId="11" fillId="3" borderId="39" xfId="2" applyFont="1" applyFill="1" applyBorder="1" applyAlignment="1" applyProtection="1">
      <alignment horizontal="center" vertical="center"/>
    </xf>
    <xf numFmtId="0" fontId="2" fillId="0" borderId="40" xfId="2" applyBorder="1" applyAlignment="1" applyProtection="1">
      <alignment vertical="center"/>
    </xf>
    <xf numFmtId="0" fontId="2" fillId="0" borderId="33" xfId="2" applyBorder="1" applyAlignment="1" applyProtection="1">
      <alignment vertical="center"/>
    </xf>
    <xf numFmtId="165" fontId="2" fillId="0" borderId="33" xfId="2" applyNumberFormat="1" applyBorder="1" applyAlignment="1" applyProtection="1">
      <alignment vertical="center"/>
    </xf>
    <xf numFmtId="0" fontId="2" fillId="4" borderId="0" xfId="2" applyFill="1" applyBorder="1" applyAlignment="1" applyProtection="1">
      <alignment horizontal="center" vertical="center"/>
    </xf>
    <xf numFmtId="0" fontId="2" fillId="0" borderId="18" xfId="2" applyBorder="1" applyAlignment="1" applyProtection="1">
      <alignment horizontal="center" vertical="center"/>
      <protection locked="0"/>
    </xf>
    <xf numFmtId="0" fontId="2" fillId="4" borderId="1" xfId="2" applyFill="1" applyBorder="1" applyAlignment="1" applyProtection="1">
      <alignment horizontal="center" vertical="center"/>
    </xf>
    <xf numFmtId="3" fontId="2" fillId="0" borderId="41" xfId="2" applyNumberFormat="1" applyBorder="1" applyAlignment="1" applyProtection="1">
      <alignment horizontal="right" vertical="center"/>
    </xf>
    <xf numFmtId="165" fontId="2" fillId="0" borderId="42" xfId="2" applyNumberFormat="1" applyBorder="1" applyAlignment="1" applyProtection="1">
      <alignment horizontal="right" vertical="center"/>
    </xf>
    <xf numFmtId="0" fontId="2" fillId="0" borderId="2" xfId="2" applyBorder="1" applyAlignment="1" applyProtection="1">
      <alignment horizontal="center" vertical="center"/>
      <protection locked="0"/>
    </xf>
    <xf numFmtId="0" fontId="2" fillId="0" borderId="33" xfId="2" applyBorder="1" applyAlignment="1" applyProtection="1">
      <alignment horizontal="center" vertical="center"/>
      <protection locked="0"/>
    </xf>
    <xf numFmtId="0" fontId="11" fillId="3" borderId="33" xfId="2" applyFont="1" applyFill="1" applyBorder="1" applyAlignment="1" applyProtection="1">
      <alignment horizontal="center" vertical="center"/>
    </xf>
    <xf numFmtId="0" fontId="11" fillId="3" borderId="45" xfId="2" applyFont="1" applyFill="1" applyBorder="1" applyAlignment="1" applyProtection="1">
      <alignment horizontal="center" vertical="center"/>
    </xf>
    <xf numFmtId="0" fontId="12" fillId="3" borderId="40" xfId="2" applyFont="1" applyFill="1" applyBorder="1" applyAlignment="1" applyProtection="1">
      <alignment vertical="center"/>
    </xf>
    <xf numFmtId="165" fontId="11" fillId="3" borderId="33" xfId="2" applyNumberFormat="1" applyFont="1" applyFill="1" applyBorder="1" applyAlignment="1" applyProtection="1">
      <alignment horizontal="center" vertical="center"/>
    </xf>
    <xf numFmtId="0" fontId="12" fillId="3" borderId="32" xfId="2" applyFont="1" applyFill="1" applyBorder="1" applyAlignment="1" applyProtection="1">
      <alignment horizontal="center" vertical="center"/>
    </xf>
    <xf numFmtId="0" fontId="2" fillId="0" borderId="40" xfId="2" applyFont="1" applyBorder="1" applyProtection="1"/>
    <xf numFmtId="0" fontId="2" fillId="0" borderId="33" xfId="2" applyFont="1" applyBorder="1" applyProtection="1"/>
    <xf numFmtId="165" fontId="2" fillId="0" borderId="33" xfId="2" applyNumberFormat="1" applyBorder="1" applyProtection="1"/>
    <xf numFmtId="165" fontId="2" fillId="0" borderId="33" xfId="2" applyNumberFormat="1" applyFill="1" applyBorder="1" applyAlignment="1" applyProtection="1">
      <alignment vertical="center"/>
    </xf>
    <xf numFmtId="0" fontId="2" fillId="0" borderId="46" xfId="2" applyBorder="1" applyAlignment="1" applyProtection="1">
      <alignment vertical="center"/>
    </xf>
    <xf numFmtId="165" fontId="2" fillId="0" borderId="46" xfId="2" applyNumberFormat="1" applyBorder="1" applyAlignment="1" applyProtection="1">
      <alignment vertical="center"/>
    </xf>
    <xf numFmtId="0" fontId="2" fillId="0" borderId="47" xfId="2" applyBorder="1" applyAlignment="1" applyProtection="1">
      <alignment vertical="center"/>
    </xf>
    <xf numFmtId="0" fontId="2" fillId="0" borderId="45" xfId="2" applyBorder="1" applyAlignment="1" applyProtection="1">
      <alignment horizontal="center" vertical="center"/>
      <protection locked="0"/>
    </xf>
    <xf numFmtId="3" fontId="13" fillId="0" borderId="0" xfId="2" applyNumberFormat="1" applyFont="1" applyProtection="1"/>
    <xf numFmtId="0" fontId="11" fillId="3" borderId="44" xfId="2" applyFont="1" applyFill="1" applyBorder="1" applyAlignment="1" applyProtection="1">
      <alignment horizontal="center"/>
    </xf>
    <xf numFmtId="0" fontId="2" fillId="0" borderId="47" xfId="2" applyFont="1" applyBorder="1" applyProtection="1"/>
    <xf numFmtId="0" fontId="2" fillId="0" borderId="46" xfId="2" applyFont="1" applyBorder="1" applyProtection="1"/>
    <xf numFmtId="165" fontId="2" fillId="0" borderId="46" xfId="2" applyNumberFormat="1" applyFill="1" applyBorder="1" applyProtection="1"/>
    <xf numFmtId="0" fontId="2" fillId="0" borderId="3" xfId="2" applyFont="1" applyBorder="1" applyProtection="1"/>
    <xf numFmtId="0" fontId="2" fillId="0" borderId="2" xfId="2" applyFont="1" applyBorder="1" applyProtection="1"/>
    <xf numFmtId="165" fontId="2" fillId="0" borderId="2" xfId="2" applyNumberFormat="1" applyFill="1" applyBorder="1" applyProtection="1"/>
    <xf numFmtId="0" fontId="2" fillId="0" borderId="48" xfId="2" applyBorder="1" applyAlignment="1" applyProtection="1">
      <alignment horizontal="center" vertical="center"/>
      <protection locked="0"/>
    </xf>
    <xf numFmtId="0" fontId="2" fillId="0" borderId="46" xfId="2" applyBorder="1" applyAlignment="1" applyProtection="1">
      <alignment horizontal="center" vertical="center"/>
      <protection locked="0"/>
    </xf>
    <xf numFmtId="0" fontId="11" fillId="3" borderId="2" xfId="2" applyFont="1" applyFill="1" applyBorder="1" applyAlignment="1" applyProtection="1">
      <alignment horizontal="center"/>
    </xf>
    <xf numFmtId="0" fontId="11" fillId="3" borderId="2" xfId="2" applyFont="1" applyFill="1" applyBorder="1" applyAlignment="1" applyProtection="1">
      <alignment horizontal="center" vertical="center"/>
    </xf>
    <xf numFmtId="0" fontId="11" fillId="3" borderId="6" xfId="2" applyFont="1" applyFill="1" applyBorder="1" applyAlignment="1" applyProtection="1">
      <alignment horizontal="center" vertical="center"/>
    </xf>
    <xf numFmtId="165" fontId="2" fillId="0" borderId="2" xfId="2" applyNumberFormat="1" applyBorder="1" applyProtection="1"/>
    <xf numFmtId="0" fontId="2" fillId="0" borderId="49" xfId="2" applyBorder="1" applyAlignment="1" applyProtection="1">
      <alignment horizontal="center" vertical="center"/>
      <protection locked="0"/>
    </xf>
    <xf numFmtId="0" fontId="2" fillId="0" borderId="50" xfId="2" applyFont="1" applyBorder="1" applyProtection="1"/>
    <xf numFmtId="0" fontId="2" fillId="0" borderId="18" xfId="2" applyFont="1" applyBorder="1" applyProtection="1"/>
    <xf numFmtId="165" fontId="2" fillId="0" borderId="18" xfId="2" applyNumberFormat="1" applyBorder="1" applyProtection="1"/>
    <xf numFmtId="0" fontId="12" fillId="3" borderId="2" xfId="2" applyFont="1" applyFill="1" applyBorder="1" applyAlignment="1" applyProtection="1">
      <alignment horizontal="center" vertical="center"/>
    </xf>
    <xf numFmtId="0" fontId="6" fillId="0" borderId="3" xfId="2" applyFont="1" applyBorder="1" applyProtection="1"/>
    <xf numFmtId="0" fontId="6" fillId="0" borderId="2" xfId="2" applyFont="1" applyBorder="1" applyProtection="1"/>
    <xf numFmtId="165" fontId="6" fillId="0" borderId="2" xfId="2" applyNumberFormat="1" applyFont="1" applyBorder="1" applyProtection="1"/>
    <xf numFmtId="0" fontId="2" fillId="0" borderId="54" xfId="2" applyBorder="1" applyProtection="1"/>
    <xf numFmtId="165" fontId="6" fillId="0" borderId="18" xfId="2" applyNumberFormat="1" applyFont="1" applyBorder="1" applyProtection="1"/>
    <xf numFmtId="0" fontId="6" fillId="0" borderId="40" xfId="2" applyFont="1" applyBorder="1" applyProtection="1"/>
    <xf numFmtId="0" fontId="6" fillId="0" borderId="33" xfId="2" applyFont="1" applyBorder="1" applyProtection="1"/>
    <xf numFmtId="165" fontId="6" fillId="0" borderId="33" xfId="2" applyNumberFormat="1" applyFont="1" applyBorder="1" applyProtection="1"/>
    <xf numFmtId="0" fontId="2" fillId="0" borderId="3" xfId="2" applyBorder="1" applyProtection="1"/>
    <xf numFmtId="0" fontId="2" fillId="0" borderId="2" xfId="2" applyBorder="1" applyProtection="1"/>
    <xf numFmtId="0" fontId="2" fillId="0" borderId="41" xfId="2" applyBorder="1" applyAlignment="1" applyProtection="1">
      <alignment horizontal="center" vertical="center"/>
      <protection locked="0"/>
    </xf>
    <xf numFmtId="165" fontId="2" fillId="0" borderId="46" xfId="2" applyNumberFormat="1" applyFont="1" applyBorder="1" applyAlignment="1" applyProtection="1">
      <alignment vertical="center"/>
    </xf>
    <xf numFmtId="165" fontId="2" fillId="0" borderId="57" xfId="2" applyNumberFormat="1" applyBorder="1" applyAlignment="1" applyProtection="1">
      <alignment vertical="center"/>
    </xf>
    <xf numFmtId="0" fontId="2" fillId="0" borderId="58" xfId="2" applyBorder="1" applyAlignment="1" applyProtection="1">
      <alignment horizontal="center" vertical="center"/>
      <protection locked="0"/>
    </xf>
    <xf numFmtId="0" fontId="2" fillId="4" borderId="7" xfId="2" applyFill="1" applyBorder="1" applyAlignment="1" applyProtection="1">
      <alignment horizontal="center" vertical="center"/>
    </xf>
    <xf numFmtId="0" fontId="2" fillId="4" borderId="8" xfId="2" applyFill="1" applyBorder="1" applyAlignment="1" applyProtection="1">
      <alignment horizontal="center" vertical="center"/>
    </xf>
    <xf numFmtId="0" fontId="2" fillId="0" borderId="59" xfId="2" applyBorder="1" applyAlignment="1" applyProtection="1">
      <alignment vertical="center"/>
    </xf>
    <xf numFmtId="0" fontId="2" fillId="0" borderId="0" xfId="2" applyBorder="1" applyAlignment="1" applyProtection="1">
      <alignment vertical="center"/>
    </xf>
    <xf numFmtId="165" fontId="2" fillId="0" borderId="0" xfId="2" applyNumberFormat="1" applyBorder="1" applyAlignment="1" applyProtection="1">
      <alignment vertical="center"/>
    </xf>
    <xf numFmtId="0" fontId="2" fillId="0" borderId="0" xfId="2" applyBorder="1" applyAlignment="1" applyProtection="1">
      <alignment horizontal="center" vertical="center"/>
    </xf>
    <xf numFmtId="3" fontId="3" fillId="0" borderId="60" xfId="2" applyNumberFormat="1" applyFont="1" applyBorder="1" applyAlignment="1" applyProtection="1">
      <alignment horizontal="right" vertical="center"/>
    </xf>
    <xf numFmtId="165" fontId="3" fillId="0" borderId="14" xfId="2" applyNumberFormat="1" applyFont="1" applyBorder="1" applyAlignment="1" applyProtection="1">
      <alignment horizontal="right" vertical="center"/>
    </xf>
    <xf numFmtId="9" fontId="3" fillId="0" borderId="41" xfId="2" applyNumberFormat="1" applyFont="1" applyBorder="1" applyAlignment="1" applyProtection="1">
      <alignment horizontal="right" vertical="center"/>
    </xf>
    <xf numFmtId="165" fontId="3" fillId="0" borderId="42" xfId="2" applyNumberFormat="1" applyFont="1" applyBorder="1" applyAlignment="1" applyProtection="1">
      <alignment horizontal="right" vertical="center"/>
    </xf>
    <xf numFmtId="0" fontId="2" fillId="0" borderId="62" xfId="2" applyBorder="1" applyAlignment="1" applyProtection="1">
      <alignment vertical="center"/>
    </xf>
    <xf numFmtId="0" fontId="2" fillId="0" borderId="63" xfId="2" applyBorder="1" applyAlignment="1" applyProtection="1">
      <alignment vertical="center"/>
    </xf>
    <xf numFmtId="165" fontId="2" fillId="0" borderId="63" xfId="2" applyNumberFormat="1" applyBorder="1" applyAlignment="1" applyProtection="1">
      <alignment vertical="center"/>
    </xf>
    <xf numFmtId="0" fontId="2" fillId="0" borderId="63" xfId="2" applyBorder="1" applyAlignment="1" applyProtection="1">
      <alignment horizontal="center" vertical="center"/>
    </xf>
    <xf numFmtId="0" fontId="3" fillId="0" borderId="66" xfId="2" applyFont="1" applyBorder="1" applyAlignment="1" applyProtection="1">
      <alignment horizontal="center" vertical="center"/>
    </xf>
    <xf numFmtId="165" fontId="3" fillId="0" borderId="67" xfId="2" applyNumberFormat="1" applyFont="1" applyBorder="1" applyAlignment="1" applyProtection="1">
      <alignment horizontal="right" vertical="center"/>
    </xf>
    <xf numFmtId="0" fontId="3" fillId="0" borderId="0" xfId="2" applyFont="1" applyAlignment="1" applyProtection="1">
      <alignment vertical="center"/>
    </xf>
    <xf numFmtId="2" fontId="8" fillId="2" borderId="0" xfId="2" applyNumberFormat="1" applyFont="1" applyFill="1" applyBorder="1" applyAlignment="1" applyProtection="1">
      <alignment horizontal="right"/>
      <protection locked="0"/>
    </xf>
    <xf numFmtId="0" fontId="9" fillId="3" borderId="21" xfId="2" applyFont="1" applyFill="1" applyBorder="1" applyAlignment="1" applyProtection="1">
      <alignment horizontal="center" vertical="center"/>
    </xf>
    <xf numFmtId="165" fontId="2" fillId="0" borderId="68" xfId="2" applyNumberFormat="1" applyBorder="1" applyAlignment="1" applyProtection="1">
      <alignment vertical="center"/>
    </xf>
    <xf numFmtId="165" fontId="2" fillId="0" borderId="2" xfId="2" applyNumberFormat="1" applyBorder="1" applyAlignment="1" applyProtection="1">
      <alignment vertical="center"/>
    </xf>
    <xf numFmtId="165" fontId="9" fillId="3" borderId="21" xfId="2" applyNumberFormat="1" applyFont="1" applyFill="1" applyBorder="1" applyAlignment="1" applyProtection="1">
      <alignment horizontal="center" vertical="center"/>
    </xf>
    <xf numFmtId="165" fontId="2" fillId="5" borderId="2" xfId="2" applyNumberFormat="1" applyFill="1" applyBorder="1" applyAlignment="1" applyProtection="1">
      <alignment vertical="center"/>
    </xf>
    <xf numFmtId="0" fontId="2" fillId="0" borderId="70" xfId="2" applyBorder="1" applyAlignment="1" applyProtection="1">
      <alignment vertical="center"/>
    </xf>
    <xf numFmtId="0" fontId="2" fillId="0" borderId="71" xfId="2" applyBorder="1" applyAlignment="1" applyProtection="1">
      <alignment vertical="center"/>
    </xf>
    <xf numFmtId="165" fontId="2" fillId="0" borderId="71" xfId="2" applyNumberFormat="1" applyFont="1" applyBorder="1" applyAlignment="1" applyProtection="1">
      <alignment vertical="center"/>
    </xf>
    <xf numFmtId="165" fontId="2" fillId="0" borderId="71" xfId="2" applyNumberFormat="1" applyBorder="1" applyAlignment="1" applyProtection="1">
      <alignment vertical="center"/>
    </xf>
    <xf numFmtId="165" fontId="2" fillId="0" borderId="72" xfId="2" applyNumberFormat="1" applyBorder="1" applyAlignment="1" applyProtection="1">
      <alignment vertical="center"/>
    </xf>
    <xf numFmtId="0" fontId="2" fillId="0" borderId="74" xfId="2" applyBorder="1" applyProtection="1"/>
    <xf numFmtId="0" fontId="2" fillId="0" borderId="75" xfId="2" applyBorder="1" applyProtection="1"/>
    <xf numFmtId="165" fontId="2" fillId="0" borderId="75" xfId="2" applyNumberFormat="1" applyBorder="1" applyProtection="1"/>
    <xf numFmtId="0" fontId="2" fillId="0" borderId="76" xfId="2" applyBorder="1" applyAlignment="1" applyProtection="1">
      <alignment horizontal="center" vertical="center"/>
      <protection locked="0"/>
    </xf>
    <xf numFmtId="0" fontId="2" fillId="0" borderId="57" xfId="2" applyBorder="1" applyAlignment="1" applyProtection="1">
      <alignment horizontal="center" vertical="center"/>
      <protection locked="0"/>
    </xf>
    <xf numFmtId="0" fontId="2" fillId="0" borderId="77" xfId="2" applyBorder="1" applyAlignment="1" applyProtection="1">
      <alignment horizontal="center" vertical="center"/>
      <protection locked="0"/>
    </xf>
    <xf numFmtId="0" fontId="2" fillId="4" borderId="63" xfId="2" applyFill="1" applyBorder="1" applyAlignment="1" applyProtection="1">
      <alignment horizontal="center" vertical="center"/>
    </xf>
    <xf numFmtId="165" fontId="2" fillId="0" borderId="78" xfId="2" applyNumberFormat="1" applyBorder="1" applyAlignment="1" applyProtection="1">
      <alignment vertical="center"/>
    </xf>
    <xf numFmtId="0" fontId="2" fillId="0" borderId="0" xfId="2" applyFill="1" applyBorder="1" applyAlignment="1" applyProtection="1">
      <alignment horizontal="center" vertical="center"/>
    </xf>
    <xf numFmtId="0" fontId="12" fillId="3" borderId="50" xfId="2" applyFont="1" applyFill="1" applyBorder="1" applyAlignment="1" applyProtection="1">
      <alignment vertical="center"/>
    </xf>
    <xf numFmtId="0" fontId="2" fillId="3" borderId="18" xfId="2" applyFill="1" applyBorder="1" applyAlignment="1" applyProtection="1">
      <alignment vertical="center"/>
    </xf>
    <xf numFmtId="165" fontId="11" fillId="3" borderId="18" xfId="2" applyNumberFormat="1" applyFont="1" applyFill="1" applyBorder="1" applyAlignment="1" applyProtection="1">
      <alignment horizontal="center" vertical="center"/>
    </xf>
    <xf numFmtId="165" fontId="2" fillId="5" borderId="69" xfId="2" applyNumberFormat="1" applyFill="1" applyBorder="1" applyAlignment="1" applyProtection="1">
      <alignment vertical="center"/>
    </xf>
    <xf numFmtId="0" fontId="11" fillId="3" borderId="37" xfId="2" applyFont="1" applyFill="1" applyBorder="1" applyAlignment="1" applyProtection="1">
      <alignment horizontal="center"/>
    </xf>
    <xf numFmtId="0" fontId="11" fillId="3" borderId="18" xfId="2" applyFont="1" applyFill="1" applyBorder="1" applyAlignment="1" applyProtection="1">
      <alignment horizontal="center" vertical="center"/>
    </xf>
    <xf numFmtId="0" fontId="11" fillId="3" borderId="19" xfId="2" applyFont="1" applyFill="1" applyBorder="1" applyAlignment="1" applyProtection="1">
      <alignment horizontal="center" vertical="center"/>
    </xf>
    <xf numFmtId="0" fontId="2" fillId="0" borderId="0" xfId="2" applyFill="1" applyBorder="1" applyProtection="1"/>
    <xf numFmtId="0" fontId="2" fillId="0" borderId="52" xfId="2" applyFill="1" applyBorder="1" applyAlignment="1" applyProtection="1">
      <alignment vertical="center"/>
    </xf>
    <xf numFmtId="165" fontId="2" fillId="0" borderId="52" xfId="2" applyNumberFormat="1" applyFill="1" applyBorder="1" applyAlignment="1" applyProtection="1">
      <alignment vertical="center"/>
    </xf>
    <xf numFmtId="165" fontId="2" fillId="0" borderId="79" xfId="2" applyNumberFormat="1" applyFill="1" applyBorder="1" applyAlignment="1" applyProtection="1">
      <alignment vertical="center"/>
    </xf>
    <xf numFmtId="0" fontId="2" fillId="0" borderId="52" xfId="2" applyFill="1" applyBorder="1" applyAlignment="1" applyProtection="1">
      <alignment horizontal="center" vertical="center"/>
      <protection locked="0"/>
    </xf>
    <xf numFmtId="3" fontId="2" fillId="0" borderId="52" xfId="2" applyNumberFormat="1" applyFill="1" applyBorder="1" applyAlignment="1" applyProtection="1">
      <alignment horizontal="right" vertical="center"/>
    </xf>
    <xf numFmtId="165" fontId="2" fillId="0" borderId="52" xfId="2" applyNumberFormat="1" applyFill="1" applyBorder="1" applyAlignment="1" applyProtection="1">
      <alignment horizontal="right" vertical="center"/>
    </xf>
    <xf numFmtId="3" fontId="13" fillId="0" borderId="0" xfId="2" applyNumberFormat="1" applyFont="1" applyFill="1" applyBorder="1" applyProtection="1"/>
    <xf numFmtId="0" fontId="2" fillId="0" borderId="0" xfId="2" applyFill="1" applyBorder="1"/>
    <xf numFmtId="0" fontId="3" fillId="0" borderId="0" xfId="2" applyFont="1" applyBorder="1" applyAlignment="1" applyProtection="1">
      <alignment horizontal="center" vertical="center"/>
    </xf>
    <xf numFmtId="0" fontId="3" fillId="0" borderId="61" xfId="2" applyFont="1" applyBorder="1" applyAlignment="1" applyProtection="1">
      <alignment horizontal="center" vertical="center"/>
    </xf>
    <xf numFmtId="0" fontId="3" fillId="0" borderId="59" xfId="2" applyFont="1" applyBorder="1" applyAlignment="1" applyProtection="1">
      <alignment horizontal="center" vertical="center"/>
    </xf>
    <xf numFmtId="0" fontId="3" fillId="0" borderId="7" xfId="2" applyFont="1" applyBorder="1" applyAlignment="1" applyProtection="1">
      <alignment horizontal="center" vertical="center"/>
    </xf>
    <xf numFmtId="0" fontId="3" fillId="0" borderId="64" xfId="2" applyFont="1" applyBorder="1" applyAlignment="1" applyProtection="1">
      <alignment horizontal="center" vertical="center"/>
    </xf>
    <xf numFmtId="0" fontId="3" fillId="0" borderId="65" xfId="2" applyFont="1" applyBorder="1" applyAlignment="1" applyProtection="1">
      <alignment horizontal="center" vertical="center"/>
    </xf>
    <xf numFmtId="165" fontId="14" fillId="3" borderId="46" xfId="2" applyNumberFormat="1" applyFont="1" applyFill="1" applyBorder="1" applyAlignment="1" applyProtection="1">
      <alignment horizontal="center" vertical="center" wrapText="1"/>
    </xf>
    <xf numFmtId="165" fontId="14" fillId="3" borderId="24" xfId="2" applyNumberFormat="1" applyFont="1" applyFill="1" applyBorder="1" applyAlignment="1" applyProtection="1">
      <alignment horizontal="center" vertical="center" wrapText="1"/>
    </xf>
    <xf numFmtId="0" fontId="5" fillId="0" borderId="51" xfId="2" applyFont="1" applyFill="1" applyBorder="1" applyAlignment="1" applyProtection="1">
      <alignment horizontal="center"/>
    </xf>
    <xf numFmtId="0" fontId="5" fillId="0" borderId="52" xfId="2" applyFont="1" applyFill="1" applyBorder="1" applyAlignment="1" applyProtection="1">
      <alignment horizontal="center"/>
    </xf>
    <xf numFmtId="3" fontId="2" fillId="0" borderId="43" xfId="2" applyNumberFormat="1" applyBorder="1" applyAlignment="1" applyProtection="1">
      <alignment horizontal="center" vertical="center"/>
    </xf>
    <xf numFmtId="3" fontId="2" fillId="0" borderId="30" xfId="2" applyNumberFormat="1" applyBorder="1" applyAlignment="1" applyProtection="1">
      <alignment horizontal="center" vertical="center"/>
    </xf>
    <xf numFmtId="0" fontId="5" fillId="0" borderId="55" xfId="2" applyFont="1" applyFill="1" applyBorder="1" applyAlignment="1" applyProtection="1">
      <alignment horizontal="center"/>
    </xf>
    <xf numFmtId="0" fontId="5" fillId="0" borderId="37" xfId="2" applyFont="1" applyFill="1" applyBorder="1" applyAlignment="1" applyProtection="1">
      <alignment horizontal="center"/>
    </xf>
    <xf numFmtId="0" fontId="5" fillId="0" borderId="56" xfId="2" applyFont="1" applyFill="1" applyBorder="1" applyAlignment="1" applyProtection="1">
      <alignment horizontal="center"/>
    </xf>
    <xf numFmtId="0" fontId="3" fillId="0" borderId="73" xfId="2" applyFont="1" applyBorder="1" applyAlignment="1" applyProtection="1">
      <alignment horizontal="center" vertical="center"/>
    </xf>
    <xf numFmtId="0" fontId="5" fillId="0" borderId="4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center"/>
    </xf>
    <xf numFmtId="0" fontId="5" fillId="0" borderId="53" xfId="2" applyFont="1" applyFill="1" applyBorder="1" applyAlignment="1" applyProtection="1">
      <alignment horizontal="center"/>
    </xf>
    <xf numFmtId="0" fontId="2" fillId="0" borderId="43" xfId="2" applyBorder="1" applyAlignment="1" applyProtection="1">
      <alignment horizontal="center" vertical="center"/>
    </xf>
    <xf numFmtId="0" fontId="2" fillId="0" borderId="44" xfId="2" applyBorder="1" applyAlignment="1" applyProtection="1">
      <alignment horizontal="center" vertical="center"/>
    </xf>
    <xf numFmtId="0" fontId="2" fillId="0" borderId="41" xfId="2" applyBorder="1" applyAlignment="1" applyProtection="1">
      <alignment horizontal="center" vertical="center"/>
    </xf>
    <xf numFmtId="3" fontId="2" fillId="0" borderId="55" xfId="2" applyNumberFormat="1" applyBorder="1" applyAlignment="1" applyProtection="1">
      <alignment horizontal="center" vertical="center"/>
    </xf>
    <xf numFmtId="3" fontId="2" fillId="0" borderId="38" xfId="2" applyNumberFormat="1" applyBorder="1" applyAlignment="1" applyProtection="1">
      <alignment horizontal="center" vertical="center"/>
    </xf>
    <xf numFmtId="0" fontId="5" fillId="0" borderId="5" xfId="2" applyFont="1" applyFill="1" applyBorder="1" applyAlignment="1" applyProtection="1">
      <alignment horizontal="center"/>
    </xf>
    <xf numFmtId="0" fontId="15" fillId="0" borderId="0" xfId="2" applyFont="1" applyAlignment="1">
      <alignment horizontal="left"/>
    </xf>
    <xf numFmtId="0" fontId="3" fillId="0" borderId="9" xfId="2" applyFont="1" applyBorder="1" applyAlignment="1" applyProtection="1">
      <alignment horizontal="center" vertical="center" wrapText="1"/>
    </xf>
    <xf numFmtId="0" fontId="3" fillId="0" borderId="10" xfId="2" applyFont="1" applyBorder="1" applyAlignment="1" applyProtection="1">
      <alignment horizontal="center" vertical="center" wrapText="1"/>
    </xf>
    <xf numFmtId="0" fontId="3" fillId="0" borderId="15" xfId="2" applyFont="1" applyBorder="1" applyAlignment="1" applyProtection="1">
      <alignment horizontal="center" vertical="center" wrapText="1"/>
    </xf>
    <xf numFmtId="0" fontId="3" fillId="0" borderId="16" xfId="2" applyFont="1" applyBorder="1" applyAlignment="1" applyProtection="1">
      <alignment horizontal="center" vertical="center" wrapText="1"/>
    </xf>
    <xf numFmtId="0" fontId="3" fillId="0" borderId="20" xfId="2" applyFont="1" applyBorder="1" applyAlignment="1" applyProtection="1">
      <alignment horizontal="center" vertical="center" wrapText="1"/>
    </xf>
    <xf numFmtId="0" fontId="3" fillId="0" borderId="21" xfId="2" applyFont="1" applyBorder="1" applyAlignment="1" applyProtection="1">
      <alignment horizontal="center" vertical="center" wrapText="1"/>
    </xf>
    <xf numFmtId="0" fontId="4" fillId="0" borderId="11" xfId="2" applyFont="1" applyBorder="1" applyAlignment="1" applyProtection="1">
      <alignment horizontal="center" vertical="center" wrapText="1"/>
    </xf>
    <xf numFmtId="0" fontId="4" fillId="0" borderId="17" xfId="2" applyFont="1" applyBorder="1" applyAlignment="1" applyProtection="1">
      <alignment horizontal="center" vertical="center" wrapText="1"/>
    </xf>
    <xf numFmtId="0" fontId="5" fillId="0" borderId="11" xfId="2" applyFont="1" applyBorder="1" applyAlignment="1" applyProtection="1">
      <alignment horizontal="left"/>
    </xf>
    <xf numFmtId="0" fontId="5" fillId="0" borderId="12" xfId="2" applyFont="1" applyBorder="1" applyAlignment="1" applyProtection="1">
      <alignment horizontal="left"/>
    </xf>
    <xf numFmtId="0" fontId="5" fillId="0" borderId="13" xfId="2" applyFont="1" applyBorder="1" applyAlignment="1" applyProtection="1">
      <alignment horizontal="center" vertical="center" wrapText="1"/>
    </xf>
    <xf numFmtId="165" fontId="5" fillId="0" borderId="14" xfId="1" applyNumberFormat="1" applyFont="1" applyBorder="1" applyAlignment="1" applyProtection="1">
      <alignment horizontal="center" vertical="center" wrapText="1"/>
    </xf>
    <xf numFmtId="0" fontId="7" fillId="2" borderId="18" xfId="2" applyFont="1" applyFill="1" applyBorder="1" applyAlignment="1" applyProtection="1">
      <alignment horizontal="center" vertical="center" wrapText="1"/>
      <protection locked="0"/>
    </xf>
    <xf numFmtId="0" fontId="7" fillId="2" borderId="19" xfId="2" applyFont="1" applyFill="1" applyBorder="1" applyAlignment="1" applyProtection="1">
      <alignment horizontal="center" vertical="center" wrapText="1"/>
      <protection locked="0"/>
    </xf>
    <xf numFmtId="0" fontId="7" fillId="2" borderId="24" xfId="2" applyFont="1" applyFill="1" applyBorder="1" applyAlignment="1" applyProtection="1">
      <alignment horizontal="center" vertical="center" wrapText="1"/>
      <protection locked="0"/>
    </xf>
    <xf numFmtId="0" fontId="7" fillId="2" borderId="25" xfId="2" applyFont="1" applyFill="1" applyBorder="1" applyAlignment="1" applyProtection="1">
      <alignment horizontal="center" vertical="center" wrapText="1"/>
      <protection locked="0"/>
    </xf>
    <xf numFmtId="2" fontId="8" fillId="2" borderId="22" xfId="2" applyNumberFormat="1" applyFont="1" applyFill="1" applyBorder="1" applyAlignment="1" applyProtection="1">
      <alignment horizontal="right"/>
      <protection locked="0"/>
    </xf>
    <xf numFmtId="0" fontId="9" fillId="3" borderId="21" xfId="2" applyFont="1" applyFill="1" applyBorder="1" applyAlignment="1" applyProtection="1">
      <alignment horizontal="left" vertical="center"/>
    </xf>
    <xf numFmtId="0" fontId="5" fillId="0" borderId="30" xfId="2" applyFont="1" applyBorder="1" applyAlignment="1" applyProtection="1">
      <alignment horizontal="center" vertical="center" wrapText="1"/>
    </xf>
    <xf numFmtId="0" fontId="5" fillId="0" borderId="31" xfId="2" applyFont="1" applyBorder="1" applyAlignment="1" applyProtection="1">
      <alignment horizontal="center" vertical="center" wrapText="1"/>
    </xf>
    <xf numFmtId="165" fontId="14" fillId="3" borderId="33" xfId="2" applyNumberFormat="1" applyFont="1" applyFill="1" applyBorder="1" applyAlignment="1" applyProtection="1">
      <alignment horizontal="center" vertical="center" wrapText="1"/>
    </xf>
    <xf numFmtId="0" fontId="11" fillId="3" borderId="34" xfId="2" applyFont="1" applyFill="1" applyBorder="1" applyAlignment="1" applyProtection="1">
      <alignment horizontal="center" vertical="center"/>
    </xf>
    <xf numFmtId="0" fontId="11" fillId="3" borderId="35" xfId="2" applyFont="1" applyFill="1" applyBorder="1" applyAlignment="1" applyProtection="1">
      <alignment horizontal="center" vertical="center"/>
    </xf>
  </cellXfs>
  <cellStyles count="3">
    <cellStyle name="normální 2" xfId="2"/>
    <cellStyle name="Normalny" xfId="0" builtinId="0"/>
    <cellStyle name="Walutowy" xfId="1" builtinId="4"/>
  </cellStyles>
  <dxfs count="19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824343</xdr:colOff>
      <xdr:row>75</xdr:row>
      <xdr:rowOff>104774</xdr:rowOff>
    </xdr:from>
    <xdr:to>
      <xdr:col>15</xdr:col>
      <xdr:colOff>1143611</xdr:colOff>
      <xdr:row>93</xdr:row>
      <xdr:rowOff>19050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7E74CCB6-DE39-410A-BB51-CA626E3A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0293" y="15611474"/>
          <a:ext cx="7720193" cy="3028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2"/>
  <sheetViews>
    <sheetView tabSelected="1" view="pageLayout" topLeftCell="A2" zoomScale="80" zoomScaleNormal="90" zoomScalePageLayoutView="80" workbookViewId="0">
      <selection activeCell="C71" sqref="C71"/>
    </sheetView>
  </sheetViews>
  <sheetFormatPr defaultColWidth="9.28515625" defaultRowHeight="12.75" x14ac:dyDescent="0.2"/>
  <cols>
    <col min="1" max="1" width="1.28515625" style="1" customWidth="1"/>
    <col min="2" max="2" width="14.42578125" style="1" customWidth="1"/>
    <col min="3" max="3" width="49.42578125" style="1" customWidth="1"/>
    <col min="4" max="4" width="12.7109375" style="2" hidden="1" customWidth="1"/>
    <col min="5" max="5" width="14.28515625" style="2" customWidth="1"/>
    <col min="6" max="6" width="13.140625" style="2" customWidth="1"/>
    <col min="7" max="7" width="13" style="3" customWidth="1"/>
    <col min="8" max="14" width="9.7109375" style="3" customWidth="1"/>
    <col min="15" max="15" width="9.28515625" style="3"/>
    <col min="16" max="16" width="17" style="4" customWidth="1"/>
    <col min="17" max="16384" width="9.28515625" style="1"/>
  </cols>
  <sheetData>
    <row r="1" spans="1:29" ht="7.15" hidden="1" customHeight="1" x14ac:dyDescent="0.2"/>
    <row r="2" spans="1:29" ht="24" customHeight="1" x14ac:dyDescent="0.3">
      <c r="B2" s="157" t="s">
        <v>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29" ht="6.75" customHeight="1" thickBot="1" x14ac:dyDescent="0.25">
      <c r="A3" s="5"/>
      <c r="B3" s="5"/>
      <c r="C3" s="5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8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6.5" customHeight="1" thickBot="1" x14ac:dyDescent="0.25">
      <c r="A4" s="5"/>
      <c r="B4" s="158" t="s">
        <v>1</v>
      </c>
      <c r="C4" s="159"/>
      <c r="D4" s="164" t="s">
        <v>2</v>
      </c>
      <c r="E4" s="164"/>
      <c r="F4" s="164"/>
      <c r="G4" s="164"/>
      <c r="H4" s="166" t="s">
        <v>3</v>
      </c>
      <c r="I4" s="166"/>
      <c r="J4" s="166"/>
      <c r="K4" s="166"/>
      <c r="L4" s="166"/>
      <c r="M4" s="166"/>
      <c r="N4" s="167"/>
      <c r="O4" s="168" t="s">
        <v>4</v>
      </c>
      <c r="P4" s="169" t="s">
        <v>5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6.5" customHeight="1" thickBot="1" x14ac:dyDescent="0.25">
      <c r="A5" s="5"/>
      <c r="B5" s="160"/>
      <c r="C5" s="161"/>
      <c r="D5" s="165"/>
      <c r="E5" s="165"/>
      <c r="F5" s="165"/>
      <c r="G5" s="165"/>
      <c r="H5" s="170"/>
      <c r="I5" s="170"/>
      <c r="J5" s="170"/>
      <c r="K5" s="170"/>
      <c r="L5" s="170"/>
      <c r="M5" s="170"/>
      <c r="N5" s="171"/>
      <c r="O5" s="168"/>
      <c r="P5" s="169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6.5" customHeight="1" thickBot="1" x14ac:dyDescent="0.25">
      <c r="A6" s="5"/>
      <c r="B6" s="162"/>
      <c r="C6" s="163"/>
      <c r="D6" s="174"/>
      <c r="E6" s="174"/>
      <c r="F6" s="96"/>
      <c r="G6" s="9" t="s">
        <v>6</v>
      </c>
      <c r="H6" s="172"/>
      <c r="I6" s="172"/>
      <c r="J6" s="172"/>
      <c r="K6" s="172"/>
      <c r="L6" s="172"/>
      <c r="M6" s="172"/>
      <c r="N6" s="173"/>
      <c r="O6" s="168"/>
      <c r="P6" s="169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6.5" customHeight="1" x14ac:dyDescent="0.2">
      <c r="A7" s="5"/>
      <c r="B7" s="175" t="s">
        <v>7</v>
      </c>
      <c r="C7" s="175"/>
      <c r="D7" s="100" t="s">
        <v>8</v>
      </c>
      <c r="E7" s="10"/>
      <c r="F7" s="10"/>
      <c r="G7" s="97" t="s">
        <v>9</v>
      </c>
      <c r="H7" s="11"/>
      <c r="I7" s="97" t="s">
        <v>10</v>
      </c>
      <c r="J7" s="11"/>
      <c r="K7" s="97" t="s">
        <v>11</v>
      </c>
      <c r="L7" s="12"/>
      <c r="M7" s="13"/>
      <c r="N7" s="14"/>
      <c r="O7" s="176"/>
      <c r="P7" s="177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6.5" customHeight="1" x14ac:dyDescent="0.2">
      <c r="A8" s="5"/>
      <c r="B8" s="15" t="s">
        <v>12</v>
      </c>
      <c r="C8" s="16" t="s">
        <v>13</v>
      </c>
      <c r="D8" s="178" t="s">
        <v>99</v>
      </c>
      <c r="E8" s="178" t="s">
        <v>14</v>
      </c>
      <c r="F8" s="138" t="s">
        <v>98</v>
      </c>
      <c r="G8" s="179" t="s">
        <v>15</v>
      </c>
      <c r="H8" s="179"/>
      <c r="I8" s="179"/>
      <c r="J8" s="179"/>
      <c r="K8" s="179"/>
      <c r="L8" s="179"/>
      <c r="M8" s="179"/>
      <c r="N8" s="180"/>
      <c r="O8" s="176"/>
      <c r="P8" s="177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6.5" customHeight="1" x14ac:dyDescent="0.2">
      <c r="A9" s="5"/>
      <c r="B9" s="17" t="s">
        <v>16</v>
      </c>
      <c r="C9" s="18"/>
      <c r="D9" s="178"/>
      <c r="E9" s="178"/>
      <c r="F9" s="139"/>
      <c r="G9" s="19">
        <v>157</v>
      </c>
      <c r="H9" s="20">
        <v>165</v>
      </c>
      <c r="I9" s="20">
        <v>185</v>
      </c>
      <c r="J9" s="20">
        <v>188</v>
      </c>
      <c r="K9" s="20">
        <v>191</v>
      </c>
      <c r="L9" s="21">
        <v>193</v>
      </c>
      <c r="M9" s="20"/>
      <c r="N9" s="22"/>
      <c r="O9" s="176"/>
      <c r="P9" s="177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6.5" customHeight="1" x14ac:dyDescent="0.2">
      <c r="A10" s="5"/>
      <c r="B10" s="23" t="s">
        <v>17</v>
      </c>
      <c r="C10" s="24" t="s">
        <v>18</v>
      </c>
      <c r="D10" s="25">
        <v>2139</v>
      </c>
      <c r="E10" s="98">
        <v>2589</v>
      </c>
      <c r="F10" s="99">
        <f>SUM(E10*1.3)</f>
        <v>3365.7000000000003</v>
      </c>
      <c r="G10" s="26"/>
      <c r="H10" s="26"/>
      <c r="I10" s="26"/>
      <c r="J10" s="27"/>
      <c r="K10" s="26"/>
      <c r="L10" s="27"/>
      <c r="M10" s="26"/>
      <c r="N10" s="28"/>
      <c r="O10" s="29">
        <f>SUM(G10:N10)</f>
        <v>0</v>
      </c>
      <c r="P10" s="30">
        <f>D10*O10</f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6.5" customHeight="1" x14ac:dyDescent="0.2">
      <c r="A11" s="5"/>
      <c r="B11" s="23" t="s">
        <v>17</v>
      </c>
      <c r="C11" s="24" t="s">
        <v>19</v>
      </c>
      <c r="D11" s="25">
        <v>1550</v>
      </c>
      <c r="E11" s="98">
        <v>1879</v>
      </c>
      <c r="F11" s="99">
        <f t="shared" ref="F11:F72" si="0">SUM(E11*1.3)</f>
        <v>2442.7000000000003</v>
      </c>
      <c r="G11" s="26"/>
      <c r="H11" s="26"/>
      <c r="I11" s="26"/>
      <c r="J11" s="27"/>
      <c r="K11" s="26"/>
      <c r="L11" s="27"/>
      <c r="M11" s="26"/>
      <c r="N11" s="28"/>
      <c r="O11" s="29">
        <f t="shared" ref="O11:O67" si="1">SUM(G11:N11)</f>
        <v>0</v>
      </c>
      <c r="P11" s="30">
        <f t="shared" ref="P11:P67" si="2">D11*O11</f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6.5" customHeight="1" x14ac:dyDescent="0.2">
      <c r="A12" s="5"/>
      <c r="B12" s="23" t="s">
        <v>20</v>
      </c>
      <c r="C12" s="24" t="s">
        <v>21</v>
      </c>
      <c r="D12" s="25">
        <v>2139</v>
      </c>
      <c r="E12" s="98">
        <v>2589</v>
      </c>
      <c r="F12" s="99">
        <f t="shared" si="0"/>
        <v>3365.7000000000003</v>
      </c>
      <c r="G12" s="26"/>
      <c r="H12" s="26"/>
      <c r="I12" s="31"/>
      <c r="J12" s="26"/>
      <c r="K12" s="31"/>
      <c r="L12" s="26"/>
      <c r="M12" s="26"/>
      <c r="N12" s="28"/>
      <c r="O12" s="29">
        <f t="shared" si="1"/>
        <v>0</v>
      </c>
      <c r="P12" s="30">
        <f t="shared" si="2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6.5" customHeight="1" x14ac:dyDescent="0.2">
      <c r="A13" s="5"/>
      <c r="B13" s="23" t="s">
        <v>20</v>
      </c>
      <c r="C13" s="24" t="s">
        <v>22</v>
      </c>
      <c r="D13" s="25">
        <v>1550</v>
      </c>
      <c r="E13" s="98">
        <v>1879</v>
      </c>
      <c r="F13" s="99">
        <f t="shared" si="0"/>
        <v>2442.7000000000003</v>
      </c>
      <c r="G13" s="26"/>
      <c r="H13" s="26"/>
      <c r="I13" s="27"/>
      <c r="J13" s="26"/>
      <c r="K13" s="27"/>
      <c r="L13" s="26"/>
      <c r="M13" s="26"/>
      <c r="N13" s="28"/>
      <c r="O13" s="29">
        <f t="shared" si="1"/>
        <v>0</v>
      </c>
      <c r="P13" s="30">
        <f t="shared" si="2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6.5" customHeight="1" x14ac:dyDescent="0.2">
      <c r="A14" s="5"/>
      <c r="B14" s="23" t="s">
        <v>23</v>
      </c>
      <c r="C14" s="24" t="s">
        <v>24</v>
      </c>
      <c r="D14" s="25">
        <v>2139</v>
      </c>
      <c r="E14" s="98">
        <v>2589</v>
      </c>
      <c r="F14" s="99">
        <f t="shared" si="0"/>
        <v>3365.7000000000003</v>
      </c>
      <c r="G14" s="75"/>
      <c r="H14" s="32"/>
      <c r="I14" s="26"/>
      <c r="J14" s="26"/>
      <c r="K14" s="26"/>
      <c r="L14" s="26"/>
      <c r="M14" s="26"/>
      <c r="N14" s="28"/>
      <c r="O14" s="29">
        <f t="shared" si="1"/>
        <v>0</v>
      </c>
      <c r="P14" s="30">
        <f t="shared" si="2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6.5" customHeight="1" x14ac:dyDescent="0.2">
      <c r="A15" s="5"/>
      <c r="B15" s="23" t="s">
        <v>23</v>
      </c>
      <c r="C15" s="24" t="s">
        <v>25</v>
      </c>
      <c r="D15" s="25">
        <v>1550</v>
      </c>
      <c r="E15" s="25">
        <v>1879</v>
      </c>
      <c r="F15" s="99">
        <f t="shared" si="0"/>
        <v>2442.7000000000003</v>
      </c>
      <c r="G15" s="32"/>
      <c r="H15" s="32"/>
      <c r="I15" s="26"/>
      <c r="J15" s="26"/>
      <c r="K15" s="26"/>
      <c r="L15" s="26"/>
      <c r="M15" s="26"/>
      <c r="N15" s="28"/>
      <c r="O15" s="29">
        <f t="shared" si="1"/>
        <v>0</v>
      </c>
      <c r="P15" s="30">
        <f t="shared" si="2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6.5" customHeight="1" x14ac:dyDescent="0.2">
      <c r="A16" s="5"/>
      <c r="B16" s="151"/>
      <c r="C16" s="152"/>
      <c r="D16" s="152"/>
      <c r="E16" s="153"/>
      <c r="F16" s="99"/>
      <c r="G16" s="33">
        <v>175</v>
      </c>
      <c r="H16" s="33">
        <v>180</v>
      </c>
      <c r="I16" s="33">
        <v>185</v>
      </c>
      <c r="J16" s="33"/>
      <c r="K16" s="33"/>
      <c r="L16" s="33"/>
      <c r="M16" s="33"/>
      <c r="N16" s="34"/>
      <c r="O16" s="142"/>
      <c r="P16" s="143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6.5" customHeight="1" x14ac:dyDescent="0.2">
      <c r="A17" s="5"/>
      <c r="B17" s="23" t="s">
        <v>26</v>
      </c>
      <c r="C17" s="24" t="s">
        <v>27</v>
      </c>
      <c r="D17" s="25">
        <v>2139</v>
      </c>
      <c r="E17" s="25">
        <v>2589</v>
      </c>
      <c r="F17" s="99">
        <f t="shared" si="0"/>
        <v>3365.7000000000003</v>
      </c>
      <c r="G17" s="32"/>
      <c r="H17" s="32"/>
      <c r="I17" s="32"/>
      <c r="J17" s="26"/>
      <c r="K17" s="26"/>
      <c r="L17" s="26"/>
      <c r="M17" s="26"/>
      <c r="N17" s="28"/>
      <c r="O17" s="29">
        <f t="shared" si="1"/>
        <v>0</v>
      </c>
      <c r="P17" s="30">
        <f t="shared" si="2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6.5" customHeight="1" x14ac:dyDescent="0.2">
      <c r="A18" s="5"/>
      <c r="B18" s="23" t="s">
        <v>26</v>
      </c>
      <c r="C18" s="24" t="s">
        <v>28</v>
      </c>
      <c r="D18" s="25">
        <v>1550</v>
      </c>
      <c r="E18" s="25">
        <v>1879</v>
      </c>
      <c r="F18" s="99">
        <f t="shared" si="0"/>
        <v>2442.7000000000003</v>
      </c>
      <c r="G18" s="32"/>
      <c r="H18" s="32"/>
      <c r="I18" s="32"/>
      <c r="J18" s="26"/>
      <c r="K18" s="26"/>
      <c r="L18" s="26"/>
      <c r="M18" s="26"/>
      <c r="N18" s="28"/>
      <c r="O18" s="29">
        <f t="shared" si="1"/>
        <v>0</v>
      </c>
      <c r="P18" s="30">
        <f t="shared" si="2"/>
        <v>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6.5" customHeight="1" x14ac:dyDescent="0.2">
      <c r="A19" s="5"/>
      <c r="B19" s="35" t="s">
        <v>29</v>
      </c>
      <c r="C19" s="18"/>
      <c r="D19" s="36"/>
      <c r="E19" s="36"/>
      <c r="F19" s="101"/>
      <c r="G19" s="37" t="s">
        <v>30</v>
      </c>
      <c r="H19" s="33"/>
      <c r="I19" s="33"/>
      <c r="J19" s="33"/>
      <c r="K19" s="33"/>
      <c r="L19" s="33"/>
      <c r="M19" s="33"/>
      <c r="N19" s="34"/>
      <c r="O19" s="142"/>
      <c r="P19" s="143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6.5" customHeight="1" x14ac:dyDescent="0.2">
      <c r="A20" s="5"/>
      <c r="B20" s="38" t="s">
        <v>31</v>
      </c>
      <c r="C20" s="39" t="s">
        <v>32</v>
      </c>
      <c r="D20" s="40">
        <v>862</v>
      </c>
      <c r="E20" s="25">
        <v>1044</v>
      </c>
      <c r="F20" s="99">
        <f t="shared" si="0"/>
        <v>1357.2</v>
      </c>
      <c r="G20" s="32"/>
      <c r="H20" s="26"/>
      <c r="I20" s="26"/>
      <c r="J20" s="26"/>
      <c r="K20" s="26"/>
      <c r="L20" s="26"/>
      <c r="M20" s="26"/>
      <c r="N20" s="28"/>
      <c r="O20" s="29">
        <f t="shared" si="1"/>
        <v>0</v>
      </c>
      <c r="P20" s="30">
        <f t="shared" si="2"/>
        <v>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6.5" customHeight="1" x14ac:dyDescent="0.2">
      <c r="A21" s="5"/>
      <c r="B21" s="38" t="s">
        <v>33</v>
      </c>
      <c r="C21" s="39" t="s">
        <v>34</v>
      </c>
      <c r="D21" s="40">
        <v>862</v>
      </c>
      <c r="E21" s="25">
        <v>1044</v>
      </c>
      <c r="F21" s="99">
        <f t="shared" si="0"/>
        <v>1357.2</v>
      </c>
      <c r="G21" s="32"/>
      <c r="H21" s="26"/>
      <c r="I21" s="26"/>
      <c r="J21" s="26"/>
      <c r="K21" s="26"/>
      <c r="L21" s="26"/>
      <c r="M21" s="26"/>
      <c r="N21" s="28"/>
      <c r="O21" s="29">
        <f t="shared" si="1"/>
        <v>0</v>
      </c>
      <c r="P21" s="30">
        <f t="shared" si="2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6.5" customHeight="1" x14ac:dyDescent="0.2">
      <c r="A22" s="5"/>
      <c r="B22" s="38" t="s">
        <v>35</v>
      </c>
      <c r="C22" s="39" t="s">
        <v>36</v>
      </c>
      <c r="D22" s="40">
        <v>589</v>
      </c>
      <c r="E22" s="25">
        <v>714</v>
      </c>
      <c r="F22" s="99">
        <f t="shared" si="0"/>
        <v>928.2</v>
      </c>
      <c r="G22" s="32"/>
      <c r="H22" s="26"/>
      <c r="I22" s="26"/>
      <c r="J22" s="26"/>
      <c r="K22" s="26"/>
      <c r="L22" s="26"/>
      <c r="M22" s="26"/>
      <c r="N22" s="28"/>
      <c r="O22" s="29">
        <f t="shared" si="1"/>
        <v>0</v>
      </c>
      <c r="P22" s="30">
        <f t="shared" si="2"/>
        <v>0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6.5" customHeight="1" x14ac:dyDescent="0.2">
      <c r="A23" s="5"/>
      <c r="B23" s="35" t="s">
        <v>37</v>
      </c>
      <c r="C23" s="18"/>
      <c r="D23" s="36"/>
      <c r="E23" s="36"/>
      <c r="F23" s="101"/>
      <c r="G23" s="33">
        <v>134</v>
      </c>
      <c r="H23" s="33">
        <v>142</v>
      </c>
      <c r="I23" s="33">
        <v>150</v>
      </c>
      <c r="J23" s="33">
        <v>158</v>
      </c>
      <c r="K23" s="33">
        <v>166</v>
      </c>
      <c r="L23" s="33">
        <v>175</v>
      </c>
      <c r="M23" s="33">
        <v>182</v>
      </c>
      <c r="N23" s="34"/>
      <c r="O23" s="142"/>
      <c r="P23" s="143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6.5" customHeight="1" x14ac:dyDescent="0.2">
      <c r="A24" s="5"/>
      <c r="B24" s="23" t="s">
        <v>38</v>
      </c>
      <c r="C24" s="24" t="s">
        <v>39</v>
      </c>
      <c r="D24" s="41">
        <v>1836</v>
      </c>
      <c r="E24" s="25">
        <v>2226</v>
      </c>
      <c r="F24" s="99">
        <f t="shared" si="0"/>
        <v>2893.8</v>
      </c>
      <c r="G24" s="26"/>
      <c r="H24" s="26"/>
      <c r="I24" s="26"/>
      <c r="J24" s="26"/>
      <c r="K24" s="26"/>
      <c r="L24" s="26"/>
      <c r="M24" s="32"/>
      <c r="N24" s="28"/>
      <c r="O24" s="29">
        <f t="shared" si="1"/>
        <v>0</v>
      </c>
      <c r="P24" s="30">
        <f t="shared" si="2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6.5" customHeight="1" x14ac:dyDescent="0.2">
      <c r="A25" s="5"/>
      <c r="B25" s="23" t="s">
        <v>38</v>
      </c>
      <c r="C25" s="24" t="s">
        <v>40</v>
      </c>
      <c r="D25" s="41">
        <v>1386</v>
      </c>
      <c r="E25" s="25">
        <v>1680</v>
      </c>
      <c r="F25" s="99">
        <f t="shared" si="0"/>
        <v>2184</v>
      </c>
      <c r="G25" s="26"/>
      <c r="H25" s="26"/>
      <c r="I25" s="26"/>
      <c r="J25" s="26"/>
      <c r="K25" s="26"/>
      <c r="L25" s="26"/>
      <c r="M25" s="32"/>
      <c r="N25" s="28"/>
      <c r="O25" s="29">
        <f t="shared" si="1"/>
        <v>0</v>
      </c>
      <c r="P25" s="30">
        <f t="shared" si="2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6.5" customHeight="1" x14ac:dyDescent="0.2">
      <c r="A26" s="5"/>
      <c r="B26" s="23" t="s">
        <v>38</v>
      </c>
      <c r="C26" s="24" t="s">
        <v>39</v>
      </c>
      <c r="D26" s="25">
        <v>1373</v>
      </c>
      <c r="E26" s="25">
        <v>1663</v>
      </c>
      <c r="F26" s="99">
        <f t="shared" si="0"/>
        <v>2161.9</v>
      </c>
      <c r="G26" s="26"/>
      <c r="H26" s="26"/>
      <c r="I26" s="26"/>
      <c r="J26" s="26"/>
      <c r="K26" s="32"/>
      <c r="L26" s="32"/>
      <c r="M26" s="26"/>
      <c r="N26" s="28"/>
      <c r="O26" s="29">
        <f t="shared" si="1"/>
        <v>0</v>
      </c>
      <c r="P26" s="30">
        <f t="shared" si="2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6.5" customHeight="1" x14ac:dyDescent="0.2">
      <c r="A27" s="5"/>
      <c r="B27" s="23" t="s">
        <v>38</v>
      </c>
      <c r="C27" s="24" t="s">
        <v>40</v>
      </c>
      <c r="D27" s="25">
        <v>922</v>
      </c>
      <c r="E27" s="25">
        <v>1117</v>
      </c>
      <c r="F27" s="99">
        <f t="shared" si="0"/>
        <v>1452.1000000000001</v>
      </c>
      <c r="G27" s="26"/>
      <c r="H27" s="26"/>
      <c r="I27" s="26"/>
      <c r="J27" s="26"/>
      <c r="K27" s="32"/>
      <c r="L27" s="32"/>
      <c r="M27" s="26"/>
      <c r="N27" s="28"/>
      <c r="O27" s="29">
        <f t="shared" si="1"/>
        <v>0</v>
      </c>
      <c r="P27" s="30">
        <f t="shared" si="2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6.5" customHeight="1" x14ac:dyDescent="0.2">
      <c r="A28" s="5"/>
      <c r="B28" s="23" t="s">
        <v>38</v>
      </c>
      <c r="C28" s="24" t="s">
        <v>41</v>
      </c>
      <c r="D28" s="25">
        <v>1217</v>
      </c>
      <c r="E28" s="25">
        <v>1477</v>
      </c>
      <c r="F28" s="99">
        <f t="shared" si="0"/>
        <v>1920.1000000000001</v>
      </c>
      <c r="G28" s="32"/>
      <c r="H28" s="32"/>
      <c r="I28" s="32"/>
      <c r="J28" s="32"/>
      <c r="K28" s="26"/>
      <c r="L28" s="26"/>
      <c r="M28" s="26"/>
      <c r="N28" s="28"/>
      <c r="O28" s="29">
        <f t="shared" si="1"/>
        <v>0</v>
      </c>
      <c r="P28" s="30">
        <f t="shared" si="2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6.5" customHeight="1" x14ac:dyDescent="0.2">
      <c r="A29" s="5"/>
      <c r="B29" s="23" t="s">
        <v>38</v>
      </c>
      <c r="C29" s="24" t="s">
        <v>40</v>
      </c>
      <c r="D29" s="25">
        <v>875</v>
      </c>
      <c r="E29" s="25">
        <v>1061</v>
      </c>
      <c r="F29" s="99">
        <f t="shared" si="0"/>
        <v>1379.3</v>
      </c>
      <c r="G29" s="32"/>
      <c r="H29" s="32"/>
      <c r="I29" s="32"/>
      <c r="J29" s="32"/>
      <c r="K29" s="26"/>
      <c r="L29" s="26"/>
      <c r="M29" s="26"/>
      <c r="N29" s="28"/>
      <c r="O29" s="29">
        <f t="shared" si="1"/>
        <v>0</v>
      </c>
      <c r="P29" s="30">
        <f t="shared" si="2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6.5" customHeight="1" x14ac:dyDescent="0.2">
      <c r="A30" s="5"/>
      <c r="B30" s="151"/>
      <c r="C30" s="152"/>
      <c r="D30" s="152"/>
      <c r="E30" s="153"/>
      <c r="F30" s="99"/>
      <c r="G30" s="33">
        <v>122</v>
      </c>
      <c r="H30" s="33">
        <v>128</v>
      </c>
      <c r="I30" s="33">
        <v>133</v>
      </c>
      <c r="J30" s="33">
        <v>139</v>
      </c>
      <c r="K30" s="33">
        <v>145</v>
      </c>
      <c r="L30" s="33">
        <v>151</v>
      </c>
      <c r="M30" s="33"/>
      <c r="N30" s="34"/>
      <c r="O30" s="142"/>
      <c r="P30" s="143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6.5" customHeight="1" x14ac:dyDescent="0.2">
      <c r="A31" s="5"/>
      <c r="B31" s="23" t="s">
        <v>42</v>
      </c>
      <c r="C31" s="24" t="s">
        <v>43</v>
      </c>
      <c r="D31" s="25">
        <v>1373</v>
      </c>
      <c r="E31" s="25">
        <v>1663</v>
      </c>
      <c r="F31" s="99">
        <f t="shared" si="0"/>
        <v>2161.9</v>
      </c>
      <c r="G31" s="26"/>
      <c r="H31" s="26"/>
      <c r="I31" s="26"/>
      <c r="J31" s="26"/>
      <c r="K31" s="32"/>
      <c r="L31" s="32"/>
      <c r="M31" s="26"/>
      <c r="N31" s="28"/>
      <c r="O31" s="29">
        <f t="shared" si="1"/>
        <v>0</v>
      </c>
      <c r="P31" s="30">
        <f t="shared" si="2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6.5" customHeight="1" x14ac:dyDescent="0.2">
      <c r="A32" s="5"/>
      <c r="B32" s="23" t="s">
        <v>42</v>
      </c>
      <c r="C32" s="24" t="s">
        <v>44</v>
      </c>
      <c r="D32" s="25">
        <v>922</v>
      </c>
      <c r="E32" s="25">
        <v>1117</v>
      </c>
      <c r="F32" s="99">
        <f t="shared" si="0"/>
        <v>1452.1000000000001</v>
      </c>
      <c r="G32" s="26"/>
      <c r="H32" s="26"/>
      <c r="I32" s="26"/>
      <c r="J32" s="26"/>
      <c r="K32" s="32"/>
      <c r="L32" s="32"/>
      <c r="M32" s="26"/>
      <c r="N32" s="28"/>
      <c r="O32" s="29">
        <f t="shared" si="1"/>
        <v>0</v>
      </c>
      <c r="P32" s="30">
        <f t="shared" si="2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6.5" customHeight="1" x14ac:dyDescent="0.2">
      <c r="A33" s="5"/>
      <c r="B33" s="23" t="s">
        <v>42</v>
      </c>
      <c r="C33" s="42" t="s">
        <v>45</v>
      </c>
      <c r="D33" s="43">
        <v>1217</v>
      </c>
      <c r="E33" s="25">
        <v>1477</v>
      </c>
      <c r="F33" s="99">
        <f t="shared" si="0"/>
        <v>1920.1000000000001</v>
      </c>
      <c r="G33" s="26"/>
      <c r="H33" s="26"/>
      <c r="I33" s="32"/>
      <c r="J33" s="32"/>
      <c r="K33" s="26"/>
      <c r="L33" s="26"/>
      <c r="M33" s="26"/>
      <c r="N33" s="28"/>
      <c r="O33" s="29">
        <f t="shared" si="1"/>
        <v>0</v>
      </c>
      <c r="P33" s="30">
        <f t="shared" si="2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6.5" customHeight="1" x14ac:dyDescent="0.2">
      <c r="A34" s="5"/>
      <c r="B34" s="23" t="s">
        <v>42</v>
      </c>
      <c r="C34" s="42" t="s">
        <v>44</v>
      </c>
      <c r="D34" s="43">
        <v>875</v>
      </c>
      <c r="E34" s="25">
        <v>1061</v>
      </c>
      <c r="F34" s="99">
        <f t="shared" si="0"/>
        <v>1379.3</v>
      </c>
      <c r="G34" s="26"/>
      <c r="H34" s="26"/>
      <c r="I34" s="32"/>
      <c r="J34" s="32"/>
      <c r="K34" s="26"/>
      <c r="L34" s="26"/>
      <c r="M34" s="26"/>
      <c r="N34" s="28"/>
      <c r="O34" s="29">
        <f t="shared" si="1"/>
        <v>0</v>
      </c>
      <c r="P34" s="30">
        <f t="shared" si="2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6.5" customHeight="1" x14ac:dyDescent="0.2">
      <c r="A35" s="5"/>
      <c r="B35" s="44" t="s">
        <v>46</v>
      </c>
      <c r="C35" s="42" t="s">
        <v>47</v>
      </c>
      <c r="D35" s="43">
        <v>1018</v>
      </c>
      <c r="E35" s="25">
        <v>1234</v>
      </c>
      <c r="F35" s="99">
        <f t="shared" si="0"/>
        <v>1604.2</v>
      </c>
      <c r="G35" s="32"/>
      <c r="H35" s="32"/>
      <c r="I35" s="26"/>
      <c r="J35" s="26"/>
      <c r="K35" s="26"/>
      <c r="L35" s="26"/>
      <c r="M35" s="26"/>
      <c r="N35" s="28"/>
      <c r="O35" s="29">
        <f t="shared" si="1"/>
        <v>0</v>
      </c>
      <c r="P35" s="30">
        <f t="shared" si="2"/>
        <v>0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6.5" customHeight="1" x14ac:dyDescent="0.2">
      <c r="A36" s="5"/>
      <c r="B36" s="44" t="s">
        <v>46</v>
      </c>
      <c r="C36" s="42" t="s">
        <v>48</v>
      </c>
      <c r="D36" s="43">
        <v>753</v>
      </c>
      <c r="E36" s="25">
        <v>914</v>
      </c>
      <c r="F36" s="99">
        <f t="shared" si="0"/>
        <v>1188.2</v>
      </c>
      <c r="G36" s="32"/>
      <c r="H36" s="32"/>
      <c r="I36" s="26"/>
      <c r="J36" s="26"/>
      <c r="K36" s="26"/>
      <c r="L36" s="26"/>
      <c r="M36" s="26"/>
      <c r="N36" s="28"/>
      <c r="O36" s="29">
        <f t="shared" si="1"/>
        <v>0</v>
      </c>
      <c r="P36" s="30">
        <f t="shared" si="2"/>
        <v>0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6.5" customHeight="1" x14ac:dyDescent="0.2">
      <c r="A37" s="5"/>
      <c r="B37" s="151"/>
      <c r="C37" s="152"/>
      <c r="D37" s="152"/>
      <c r="E37" s="153"/>
      <c r="F37" s="99"/>
      <c r="G37" s="33">
        <v>110</v>
      </c>
      <c r="H37" s="33">
        <v>120</v>
      </c>
      <c r="I37" s="33">
        <v>130</v>
      </c>
      <c r="J37" s="33">
        <v>140</v>
      </c>
      <c r="K37" s="33">
        <v>150</v>
      </c>
      <c r="L37" s="33"/>
      <c r="M37" s="33"/>
      <c r="N37" s="34"/>
      <c r="O37" s="142"/>
      <c r="P37" s="143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6.5" customHeight="1" x14ac:dyDescent="0.2">
      <c r="A38" s="5"/>
      <c r="B38" s="23" t="s">
        <v>49</v>
      </c>
      <c r="C38" s="24" t="s">
        <v>50</v>
      </c>
      <c r="D38" s="25">
        <v>494</v>
      </c>
      <c r="E38" s="25">
        <v>602</v>
      </c>
      <c r="F38" s="99">
        <f t="shared" si="0"/>
        <v>782.6</v>
      </c>
      <c r="G38" s="26"/>
      <c r="H38" s="26"/>
      <c r="I38" s="32"/>
      <c r="J38" s="32"/>
      <c r="K38" s="32"/>
      <c r="L38" s="26"/>
      <c r="M38" s="26"/>
      <c r="N38" s="28"/>
      <c r="O38" s="29">
        <f t="shared" si="1"/>
        <v>0</v>
      </c>
      <c r="P38" s="30">
        <f t="shared" si="2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6.5" customHeight="1" x14ac:dyDescent="0.2">
      <c r="A39" s="5"/>
      <c r="B39" s="23" t="s">
        <v>49</v>
      </c>
      <c r="C39" s="24" t="s">
        <v>51</v>
      </c>
      <c r="D39" s="25">
        <v>442</v>
      </c>
      <c r="E39" s="25">
        <v>559</v>
      </c>
      <c r="F39" s="99">
        <f t="shared" si="0"/>
        <v>726.7</v>
      </c>
      <c r="G39" s="32"/>
      <c r="H39" s="32"/>
      <c r="I39" s="26"/>
      <c r="J39" s="26"/>
      <c r="K39" s="26"/>
      <c r="L39" s="26"/>
      <c r="M39" s="26"/>
      <c r="N39" s="28"/>
      <c r="O39" s="29">
        <f t="shared" si="1"/>
        <v>0</v>
      </c>
      <c r="P39" s="30">
        <f t="shared" si="2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6.5" customHeight="1" x14ac:dyDescent="0.2">
      <c r="A40" s="5"/>
      <c r="B40" s="35" t="s">
        <v>52</v>
      </c>
      <c r="C40" s="18"/>
      <c r="D40" s="36"/>
      <c r="E40" s="36"/>
      <c r="F40" s="101"/>
      <c r="G40" s="37" t="s">
        <v>30</v>
      </c>
      <c r="H40" s="33"/>
      <c r="I40" s="33"/>
      <c r="J40" s="33"/>
      <c r="K40" s="33"/>
      <c r="L40" s="33"/>
      <c r="M40" s="33"/>
      <c r="N40" s="34"/>
      <c r="O40" s="142"/>
      <c r="P40" s="143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6.5" customHeight="1" x14ac:dyDescent="0.2">
      <c r="A41" s="5"/>
      <c r="B41" s="38" t="s">
        <v>53</v>
      </c>
      <c r="C41" s="39" t="s">
        <v>54</v>
      </c>
      <c r="D41" s="40">
        <v>450</v>
      </c>
      <c r="E41" s="25">
        <v>546</v>
      </c>
      <c r="F41" s="99">
        <f t="shared" si="0"/>
        <v>709.80000000000007</v>
      </c>
      <c r="G41" s="32"/>
      <c r="H41" s="26"/>
      <c r="I41" s="26"/>
      <c r="J41" s="26"/>
      <c r="K41" s="26"/>
      <c r="L41" s="26"/>
      <c r="M41" s="26"/>
      <c r="N41" s="28"/>
      <c r="O41" s="29">
        <f t="shared" si="1"/>
        <v>0</v>
      </c>
      <c r="P41" s="30">
        <f t="shared" si="2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6.5" customHeight="1" x14ac:dyDescent="0.2">
      <c r="A42" s="5"/>
      <c r="B42" s="38" t="s">
        <v>55</v>
      </c>
      <c r="C42" s="39" t="s">
        <v>56</v>
      </c>
      <c r="D42" s="40">
        <v>342</v>
      </c>
      <c r="E42" s="25">
        <v>416</v>
      </c>
      <c r="F42" s="99">
        <f t="shared" si="0"/>
        <v>540.80000000000007</v>
      </c>
      <c r="G42" s="32"/>
      <c r="H42" s="26"/>
      <c r="I42" s="26"/>
      <c r="J42" s="26"/>
      <c r="K42" s="26"/>
      <c r="L42" s="26"/>
      <c r="M42" s="26"/>
      <c r="N42" s="28"/>
      <c r="O42" s="29">
        <f t="shared" si="1"/>
        <v>0</v>
      </c>
      <c r="P42" s="30">
        <f t="shared" si="2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6.5" customHeight="1" x14ac:dyDescent="0.2">
      <c r="A43" s="5"/>
      <c r="B43" s="38" t="s">
        <v>57</v>
      </c>
      <c r="C43" s="39" t="s">
        <v>58</v>
      </c>
      <c r="D43" s="40">
        <v>264</v>
      </c>
      <c r="E43" s="25">
        <v>320</v>
      </c>
      <c r="F43" s="99">
        <f t="shared" si="0"/>
        <v>416</v>
      </c>
      <c r="G43" s="32"/>
      <c r="H43" s="26"/>
      <c r="I43" s="26"/>
      <c r="J43" s="26"/>
      <c r="K43" s="26"/>
      <c r="L43" s="26"/>
      <c r="M43" s="26"/>
      <c r="N43" s="28"/>
      <c r="O43" s="29">
        <f t="shared" si="1"/>
        <v>0</v>
      </c>
      <c r="P43" s="30">
        <f t="shared" si="2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6.5" customHeight="1" x14ac:dyDescent="0.2">
      <c r="A44" s="5"/>
      <c r="B44" s="35" t="s">
        <v>59</v>
      </c>
      <c r="C44" s="18"/>
      <c r="D44" s="36"/>
      <c r="E44" s="36"/>
      <c r="F44" s="101"/>
      <c r="G44" s="33">
        <v>125</v>
      </c>
      <c r="H44" s="33">
        <v>141</v>
      </c>
      <c r="I44" s="33">
        <v>150</v>
      </c>
      <c r="J44" s="33">
        <v>158</v>
      </c>
      <c r="K44" s="33">
        <v>160</v>
      </c>
      <c r="L44" s="33">
        <v>170</v>
      </c>
      <c r="M44" s="33">
        <v>181</v>
      </c>
      <c r="N44" s="34">
        <v>190</v>
      </c>
      <c r="O44" s="142"/>
      <c r="P44" s="143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6.5" customHeight="1" x14ac:dyDescent="0.2">
      <c r="A45" s="5"/>
      <c r="B45" s="23" t="s">
        <v>60</v>
      </c>
      <c r="C45" s="24" t="s">
        <v>61</v>
      </c>
      <c r="D45" s="25">
        <v>671</v>
      </c>
      <c r="E45" s="25">
        <v>814</v>
      </c>
      <c r="F45" s="99">
        <f t="shared" si="0"/>
        <v>1058.2</v>
      </c>
      <c r="G45" s="32"/>
      <c r="H45" s="32"/>
      <c r="I45" s="26"/>
      <c r="J45" s="26"/>
      <c r="K45" s="26"/>
      <c r="L45" s="26"/>
      <c r="M45" s="26"/>
      <c r="N45" s="28"/>
      <c r="O45" s="29">
        <f t="shared" si="1"/>
        <v>0</v>
      </c>
      <c r="P45" s="30">
        <f t="shared" si="2"/>
        <v>0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6.5" customHeight="1" x14ac:dyDescent="0.2">
      <c r="A46" s="5"/>
      <c r="B46" s="23" t="s">
        <v>60</v>
      </c>
      <c r="C46" s="24" t="s">
        <v>61</v>
      </c>
      <c r="D46" s="43">
        <v>849</v>
      </c>
      <c r="E46" s="25">
        <v>1031</v>
      </c>
      <c r="F46" s="99">
        <f t="shared" si="0"/>
        <v>1340.3</v>
      </c>
      <c r="G46" s="26"/>
      <c r="H46" s="26"/>
      <c r="I46" s="26"/>
      <c r="J46" s="32"/>
      <c r="K46" s="26"/>
      <c r="L46" s="32"/>
      <c r="M46" s="32"/>
      <c r="N46" s="45"/>
      <c r="O46" s="29">
        <f t="shared" si="1"/>
        <v>0</v>
      </c>
      <c r="P46" s="30">
        <f t="shared" si="2"/>
        <v>0</v>
      </c>
      <c r="Q46" s="46">
        <f>SUM(O45:O46,O38:O39,O31:O36,O24:O29,O17:O18,O10:O15)</f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131" customFormat="1" ht="16.5" customHeight="1" x14ac:dyDescent="0.2">
      <c r="A47" s="123"/>
      <c r="B47" s="124"/>
      <c r="C47" s="124"/>
      <c r="D47" s="125"/>
      <c r="E47" s="125"/>
      <c r="F47" s="126"/>
      <c r="G47" s="115"/>
      <c r="H47" s="115"/>
      <c r="I47" s="115"/>
      <c r="J47" s="127"/>
      <c r="K47" s="115"/>
      <c r="L47" s="127"/>
      <c r="M47" s="127"/>
      <c r="N47" s="127"/>
      <c r="O47" s="128"/>
      <c r="P47" s="129"/>
      <c r="Q47" s="130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</row>
    <row r="48" spans="1:29" ht="16.5" customHeight="1" x14ac:dyDescent="0.2">
      <c r="A48" s="5"/>
      <c r="B48" s="116" t="s">
        <v>62</v>
      </c>
      <c r="C48" s="117"/>
      <c r="D48" s="118"/>
      <c r="E48" s="118"/>
      <c r="F48" s="119"/>
      <c r="G48" s="120">
        <v>110</v>
      </c>
      <c r="H48" s="120">
        <v>115</v>
      </c>
      <c r="I48" s="120">
        <v>120</v>
      </c>
      <c r="J48" s="120">
        <v>125</v>
      </c>
      <c r="K48" s="120">
        <v>130</v>
      </c>
      <c r="L48" s="120">
        <v>135</v>
      </c>
      <c r="M48" s="121"/>
      <c r="N48" s="122"/>
      <c r="O48" s="154"/>
      <c r="P48" s="15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6.5" customHeight="1" x14ac:dyDescent="0.2">
      <c r="A49" s="5"/>
      <c r="B49" s="48" t="s">
        <v>63</v>
      </c>
      <c r="C49" s="49" t="s">
        <v>64</v>
      </c>
      <c r="D49" s="50">
        <v>126</v>
      </c>
      <c r="E49" s="25">
        <v>156</v>
      </c>
      <c r="F49" s="99">
        <f t="shared" si="0"/>
        <v>202.8</v>
      </c>
      <c r="G49" s="32"/>
      <c r="H49" s="32"/>
      <c r="I49" s="32"/>
      <c r="J49" s="32"/>
      <c r="K49" s="32"/>
      <c r="L49" s="32"/>
      <c r="M49" s="26"/>
      <c r="N49" s="28"/>
      <c r="O49" s="29">
        <f t="shared" si="1"/>
        <v>0</v>
      </c>
      <c r="P49" s="30">
        <f t="shared" si="2"/>
        <v>0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6.5" customHeight="1" x14ac:dyDescent="0.2">
      <c r="A50" s="5"/>
      <c r="B50" s="51" t="s">
        <v>65</v>
      </c>
      <c r="C50" s="52" t="s">
        <v>66</v>
      </c>
      <c r="D50" s="53">
        <v>126</v>
      </c>
      <c r="E50" s="25">
        <v>156</v>
      </c>
      <c r="F50" s="99">
        <f t="shared" si="0"/>
        <v>202.8</v>
      </c>
      <c r="G50" s="54"/>
      <c r="H50" s="55"/>
      <c r="I50" s="55"/>
      <c r="J50" s="55"/>
      <c r="K50" s="55"/>
      <c r="L50" s="55"/>
      <c r="M50" s="26"/>
      <c r="N50" s="28"/>
      <c r="O50" s="29">
        <f t="shared" si="1"/>
        <v>0</v>
      </c>
      <c r="P50" s="30">
        <f t="shared" si="2"/>
        <v>0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6.5" customHeight="1" x14ac:dyDescent="0.2">
      <c r="A51" s="5"/>
      <c r="B51" s="148"/>
      <c r="C51" s="149"/>
      <c r="D51" s="149"/>
      <c r="E51" s="156"/>
      <c r="F51" s="99"/>
      <c r="G51" s="56">
        <v>95</v>
      </c>
      <c r="H51" s="56">
        <v>100</v>
      </c>
      <c r="I51" s="56">
        <v>105</v>
      </c>
      <c r="J51" s="56"/>
      <c r="K51" s="56"/>
      <c r="L51" s="56"/>
      <c r="M51" s="57"/>
      <c r="N51" s="58"/>
      <c r="O51" s="142"/>
      <c r="P51" s="143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6.5" customHeight="1" x14ac:dyDescent="0.2">
      <c r="A52" s="5"/>
      <c r="B52" s="51" t="s">
        <v>67</v>
      </c>
      <c r="C52" s="52" t="s">
        <v>68</v>
      </c>
      <c r="D52" s="59">
        <v>87</v>
      </c>
      <c r="E52" s="25">
        <v>108</v>
      </c>
      <c r="F52" s="99">
        <f t="shared" si="0"/>
        <v>140.4</v>
      </c>
      <c r="G52" s="60"/>
      <c r="H52" s="27"/>
      <c r="I52" s="27"/>
      <c r="J52" s="26"/>
      <c r="K52" s="26"/>
      <c r="L52" s="26"/>
      <c r="M52" s="26"/>
      <c r="N52" s="28"/>
      <c r="O52" s="29">
        <f t="shared" si="1"/>
        <v>0</v>
      </c>
      <c r="P52" s="30">
        <f t="shared" si="2"/>
        <v>0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6.5" customHeight="1" x14ac:dyDescent="0.2">
      <c r="A53" s="5"/>
      <c r="B53" s="61" t="s">
        <v>69</v>
      </c>
      <c r="C53" s="62" t="s">
        <v>70</v>
      </c>
      <c r="D53" s="63">
        <v>87</v>
      </c>
      <c r="E53" s="25">
        <v>108</v>
      </c>
      <c r="F53" s="99">
        <f t="shared" si="0"/>
        <v>140.4</v>
      </c>
      <c r="G53" s="55"/>
      <c r="H53" s="55"/>
      <c r="I53" s="55"/>
      <c r="J53" s="26"/>
      <c r="K53" s="26"/>
      <c r="L53" s="26"/>
      <c r="M53" s="26"/>
      <c r="N53" s="28"/>
      <c r="O53" s="29">
        <f t="shared" si="1"/>
        <v>0</v>
      </c>
      <c r="P53" s="30">
        <f t="shared" si="2"/>
        <v>0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6.5" customHeight="1" x14ac:dyDescent="0.2">
      <c r="A54" s="5"/>
      <c r="B54" s="140"/>
      <c r="C54" s="141"/>
      <c r="D54" s="141"/>
      <c r="E54" s="150"/>
      <c r="F54" s="99"/>
      <c r="G54" s="64" t="s">
        <v>30</v>
      </c>
      <c r="H54" s="56"/>
      <c r="I54" s="56"/>
      <c r="J54" s="56"/>
      <c r="K54" s="56"/>
      <c r="L54" s="56"/>
      <c r="M54" s="57"/>
      <c r="N54" s="58"/>
      <c r="O54" s="142"/>
      <c r="P54" s="143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6.5" customHeight="1" x14ac:dyDescent="0.2">
      <c r="A55" s="5"/>
      <c r="B55" s="65" t="s">
        <v>71</v>
      </c>
      <c r="C55" s="66" t="s">
        <v>72</v>
      </c>
      <c r="D55" s="67">
        <v>195</v>
      </c>
      <c r="E55" s="25">
        <v>238</v>
      </c>
      <c r="F55" s="99">
        <f t="shared" si="0"/>
        <v>309.40000000000003</v>
      </c>
      <c r="G55" s="60"/>
      <c r="H55" s="26"/>
      <c r="I55" s="26"/>
      <c r="J55" s="26"/>
      <c r="K55" s="26"/>
      <c r="L55" s="26"/>
      <c r="M55" s="26"/>
      <c r="N55" s="28"/>
      <c r="O55" s="29">
        <f t="shared" si="1"/>
        <v>0</v>
      </c>
      <c r="P55" s="30">
        <f t="shared" si="2"/>
        <v>0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6.5" customHeight="1" x14ac:dyDescent="0.2">
      <c r="A56" s="5"/>
      <c r="B56" s="68" t="s">
        <v>73</v>
      </c>
      <c r="C56" s="62" t="s">
        <v>74</v>
      </c>
      <c r="D56" s="69">
        <v>533</v>
      </c>
      <c r="E56" s="25">
        <v>645</v>
      </c>
      <c r="F56" s="99">
        <f t="shared" si="0"/>
        <v>838.5</v>
      </c>
      <c r="G56" s="27"/>
      <c r="H56" s="26"/>
      <c r="I56" s="26"/>
      <c r="J56" s="26"/>
      <c r="K56" s="26"/>
      <c r="L56" s="26"/>
      <c r="M56" s="26"/>
      <c r="N56" s="28"/>
      <c r="O56" s="29">
        <f t="shared" si="1"/>
        <v>0</v>
      </c>
      <c r="P56" s="30">
        <f t="shared" si="2"/>
        <v>0</v>
      </c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6.5" customHeight="1" x14ac:dyDescent="0.2">
      <c r="A57" s="5"/>
      <c r="B57" s="65" t="s">
        <v>75</v>
      </c>
      <c r="C57" s="66" t="s">
        <v>76</v>
      </c>
      <c r="D57" s="67">
        <v>585</v>
      </c>
      <c r="E57" s="25">
        <v>710</v>
      </c>
      <c r="F57" s="99">
        <f t="shared" si="0"/>
        <v>923</v>
      </c>
      <c r="G57" s="27"/>
      <c r="H57" s="26"/>
      <c r="I57" s="26"/>
      <c r="J57" s="26"/>
      <c r="K57" s="26"/>
      <c r="L57" s="26"/>
      <c r="M57" s="26"/>
      <c r="N57" s="28"/>
      <c r="O57" s="29">
        <f t="shared" si="1"/>
        <v>0</v>
      </c>
      <c r="P57" s="30">
        <f t="shared" si="2"/>
        <v>0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6.5" customHeight="1" x14ac:dyDescent="0.2">
      <c r="A58" s="5"/>
      <c r="B58" s="70" t="s">
        <v>77</v>
      </c>
      <c r="C58" s="71" t="s">
        <v>78</v>
      </c>
      <c r="D58" s="72">
        <v>580</v>
      </c>
      <c r="E58" s="25">
        <v>706</v>
      </c>
      <c r="F58" s="99">
        <f t="shared" si="0"/>
        <v>917.80000000000007</v>
      </c>
      <c r="G58" s="27"/>
      <c r="H58" s="26"/>
      <c r="I58" s="26"/>
      <c r="J58" s="26"/>
      <c r="K58" s="26"/>
      <c r="L58" s="26"/>
      <c r="M58" s="26"/>
      <c r="N58" s="28"/>
      <c r="O58" s="29">
        <f t="shared" si="1"/>
        <v>0</v>
      </c>
      <c r="P58" s="30">
        <f t="shared" si="2"/>
        <v>0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6.5" customHeight="1" x14ac:dyDescent="0.2">
      <c r="A59" s="5"/>
      <c r="B59" s="140"/>
      <c r="C59" s="141"/>
      <c r="D59" s="141"/>
      <c r="E59" s="141"/>
      <c r="F59" s="99"/>
      <c r="G59" s="47" t="s">
        <v>79</v>
      </c>
      <c r="H59" s="47" t="s">
        <v>80</v>
      </c>
      <c r="I59" s="47" t="s">
        <v>81</v>
      </c>
      <c r="J59" s="56"/>
      <c r="K59" s="56"/>
      <c r="L59" s="56"/>
      <c r="M59" s="57"/>
      <c r="N59" s="58"/>
      <c r="O59" s="142"/>
      <c r="P59" s="143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6.5" customHeight="1" x14ac:dyDescent="0.2">
      <c r="A60" s="5"/>
      <c r="B60" s="73" t="s">
        <v>82</v>
      </c>
      <c r="C60" s="74" t="s">
        <v>100</v>
      </c>
      <c r="D60" s="59">
        <v>113</v>
      </c>
      <c r="E60" s="25">
        <v>139</v>
      </c>
      <c r="F60" s="99">
        <f t="shared" si="0"/>
        <v>180.70000000000002</v>
      </c>
      <c r="G60" s="75"/>
      <c r="H60" s="32"/>
      <c r="I60" s="32"/>
      <c r="J60" s="26"/>
      <c r="K60" s="26"/>
      <c r="L60" s="26"/>
      <c r="M60" s="26"/>
      <c r="N60" s="28"/>
      <c r="O60" s="29">
        <f t="shared" si="1"/>
        <v>0</v>
      </c>
      <c r="P60" s="30">
        <f t="shared" si="2"/>
        <v>0</v>
      </c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6.5" customHeight="1" x14ac:dyDescent="0.2">
      <c r="A61" s="5"/>
      <c r="B61" s="144"/>
      <c r="C61" s="145"/>
      <c r="D61" s="145"/>
      <c r="E61" s="146"/>
      <c r="F61" s="99"/>
      <c r="G61" s="64" t="s">
        <v>30</v>
      </c>
      <c r="H61" s="47"/>
      <c r="I61" s="47"/>
      <c r="J61" s="56"/>
      <c r="K61" s="56"/>
      <c r="L61" s="56"/>
      <c r="M61" s="57"/>
      <c r="N61" s="58"/>
      <c r="O61" s="142"/>
      <c r="P61" s="143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6.5" customHeight="1" x14ac:dyDescent="0.2">
      <c r="A62" s="5"/>
      <c r="B62" s="44" t="s">
        <v>83</v>
      </c>
      <c r="C62" s="42" t="s">
        <v>84</v>
      </c>
      <c r="D62" s="76">
        <v>844</v>
      </c>
      <c r="E62" s="25">
        <v>1022</v>
      </c>
      <c r="F62" s="99">
        <f t="shared" si="0"/>
        <v>1328.6000000000001</v>
      </c>
      <c r="G62" s="27"/>
      <c r="H62" s="26"/>
      <c r="I62" s="26"/>
      <c r="J62" s="26"/>
      <c r="K62" s="26"/>
      <c r="L62" s="26"/>
      <c r="M62" s="26"/>
      <c r="N62" s="28"/>
      <c r="O62" s="29">
        <f t="shared" si="1"/>
        <v>0</v>
      </c>
      <c r="P62" s="30">
        <f t="shared" si="2"/>
        <v>0</v>
      </c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6.5" customHeight="1" x14ac:dyDescent="0.2">
      <c r="A63" s="5"/>
      <c r="B63" s="44" t="s">
        <v>85</v>
      </c>
      <c r="C63" s="42" t="s">
        <v>86</v>
      </c>
      <c r="D63" s="76">
        <v>892</v>
      </c>
      <c r="E63" s="25">
        <v>1083</v>
      </c>
      <c r="F63" s="99">
        <f t="shared" si="0"/>
        <v>1407.9</v>
      </c>
      <c r="G63" s="27"/>
      <c r="H63" s="26"/>
      <c r="I63" s="26"/>
      <c r="J63" s="26"/>
      <c r="K63" s="26"/>
      <c r="L63" s="26"/>
      <c r="M63" s="26"/>
      <c r="N63" s="28"/>
      <c r="O63" s="29">
        <f t="shared" si="1"/>
        <v>0</v>
      </c>
      <c r="P63" s="30">
        <f t="shared" si="2"/>
        <v>0</v>
      </c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6.5" customHeight="1" x14ac:dyDescent="0.2">
      <c r="A64" s="5"/>
      <c r="B64" s="44" t="s">
        <v>87</v>
      </c>
      <c r="C64" s="42" t="s">
        <v>88</v>
      </c>
      <c r="D64" s="76">
        <v>944</v>
      </c>
      <c r="E64" s="25">
        <v>1143</v>
      </c>
      <c r="F64" s="99">
        <f t="shared" si="0"/>
        <v>1485.9</v>
      </c>
      <c r="G64" s="27"/>
      <c r="H64" s="26"/>
      <c r="I64" s="26"/>
      <c r="J64" s="26"/>
      <c r="K64" s="26"/>
      <c r="L64" s="26"/>
      <c r="M64" s="26"/>
      <c r="N64" s="28"/>
      <c r="O64" s="29">
        <f t="shared" si="1"/>
        <v>0</v>
      </c>
      <c r="P64" s="30">
        <f t="shared" si="2"/>
        <v>0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6.5" customHeight="1" x14ac:dyDescent="0.2">
      <c r="A65" s="5"/>
      <c r="B65" s="44" t="s">
        <v>89</v>
      </c>
      <c r="C65" s="42" t="s">
        <v>90</v>
      </c>
      <c r="D65" s="76">
        <v>992</v>
      </c>
      <c r="E65" s="25">
        <v>1204</v>
      </c>
      <c r="F65" s="99">
        <f t="shared" si="0"/>
        <v>1565.2</v>
      </c>
      <c r="G65" s="27"/>
      <c r="H65" s="26"/>
      <c r="I65" s="26"/>
      <c r="J65" s="26"/>
      <c r="K65" s="26"/>
      <c r="L65" s="26"/>
      <c r="M65" s="26"/>
      <c r="N65" s="28"/>
      <c r="O65" s="29">
        <f t="shared" si="1"/>
        <v>0</v>
      </c>
      <c r="P65" s="30">
        <f t="shared" si="2"/>
        <v>0</v>
      </c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6.5" customHeight="1" x14ac:dyDescent="0.2">
      <c r="A66" s="5"/>
      <c r="B66" s="44" t="s">
        <v>91</v>
      </c>
      <c r="C66" s="42" t="s">
        <v>92</v>
      </c>
      <c r="D66" s="76">
        <v>1039</v>
      </c>
      <c r="E66" s="25">
        <v>1260</v>
      </c>
      <c r="F66" s="99">
        <f t="shared" si="0"/>
        <v>1638</v>
      </c>
      <c r="G66" s="27"/>
      <c r="H66" s="26"/>
      <c r="I66" s="26"/>
      <c r="J66" s="26"/>
      <c r="K66" s="26"/>
      <c r="L66" s="26"/>
      <c r="M66" s="26"/>
      <c r="N66" s="28"/>
      <c r="O66" s="29">
        <f t="shared" si="1"/>
        <v>0</v>
      </c>
      <c r="P66" s="30">
        <f t="shared" si="2"/>
        <v>0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8.600000000000001" customHeight="1" thickBot="1" x14ac:dyDescent="0.25">
      <c r="A67" s="5"/>
      <c r="B67" s="102" t="s">
        <v>93</v>
      </c>
      <c r="C67" s="103" t="s">
        <v>94</v>
      </c>
      <c r="D67" s="104">
        <v>1212</v>
      </c>
      <c r="E67" s="105">
        <v>1468</v>
      </c>
      <c r="F67" s="106">
        <f t="shared" si="0"/>
        <v>1908.4</v>
      </c>
      <c r="G67" s="78"/>
      <c r="H67" s="79"/>
      <c r="I67" s="79"/>
      <c r="J67" s="79"/>
      <c r="K67" s="79"/>
      <c r="L67" s="79"/>
      <c r="M67" s="79"/>
      <c r="N67" s="80"/>
      <c r="O67" s="29">
        <f t="shared" si="1"/>
        <v>0</v>
      </c>
      <c r="P67" s="30">
        <f t="shared" si="2"/>
        <v>0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6.5" customHeight="1" x14ac:dyDescent="0.2">
      <c r="A68" s="5"/>
      <c r="B68" s="148"/>
      <c r="C68" s="149"/>
      <c r="D68" s="149"/>
      <c r="E68" s="149"/>
      <c r="F68" s="106"/>
      <c r="G68" s="64" t="s">
        <v>101</v>
      </c>
      <c r="H68" s="64" t="s">
        <v>102</v>
      </c>
      <c r="I68" s="64" t="s">
        <v>103</v>
      </c>
      <c r="J68" s="64" t="s">
        <v>104</v>
      </c>
      <c r="K68" s="64" t="s">
        <v>105</v>
      </c>
      <c r="L68" s="64" t="s">
        <v>106</v>
      </c>
      <c r="M68" s="57"/>
      <c r="N68" s="58"/>
      <c r="O68" s="142"/>
      <c r="P68" s="143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6.5" customHeight="1" x14ac:dyDescent="0.2">
      <c r="A69" s="5"/>
      <c r="B69" s="73" t="s">
        <v>107</v>
      </c>
      <c r="C69" s="74" t="s">
        <v>115</v>
      </c>
      <c r="D69" s="59">
        <v>113</v>
      </c>
      <c r="E69" s="25">
        <v>147</v>
      </c>
      <c r="F69" s="106">
        <f t="shared" si="0"/>
        <v>191.1</v>
      </c>
      <c r="G69" s="75"/>
      <c r="H69" s="32"/>
      <c r="I69" s="32"/>
      <c r="J69" s="32"/>
      <c r="K69" s="32"/>
      <c r="L69" s="32"/>
      <c r="M69" s="26"/>
      <c r="N69" s="28"/>
      <c r="O69" s="29">
        <f t="shared" ref="O69:O70" si="3">SUM(G69:N69)</f>
        <v>0</v>
      </c>
      <c r="P69" s="30">
        <f t="shared" ref="P69:P70" si="4">D69*O69</f>
        <v>0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6.5" customHeight="1" x14ac:dyDescent="0.2">
      <c r="A70" s="5"/>
      <c r="B70" s="73" t="s">
        <v>108</v>
      </c>
      <c r="C70" s="74" t="s">
        <v>111</v>
      </c>
      <c r="D70" s="59">
        <v>113</v>
      </c>
      <c r="E70" s="25">
        <v>147</v>
      </c>
      <c r="F70" s="106">
        <f t="shared" si="0"/>
        <v>191.1</v>
      </c>
      <c r="G70" s="75"/>
      <c r="H70" s="32"/>
      <c r="I70" s="32"/>
      <c r="J70" s="32"/>
      <c r="K70" s="32"/>
      <c r="L70" s="32"/>
      <c r="M70" s="26"/>
      <c r="N70" s="28"/>
      <c r="O70" s="29">
        <f t="shared" si="3"/>
        <v>0</v>
      </c>
      <c r="P70" s="30">
        <f t="shared" si="4"/>
        <v>0</v>
      </c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6.5" customHeight="1" x14ac:dyDescent="0.2">
      <c r="A71" s="5"/>
      <c r="B71" s="73" t="s">
        <v>109</v>
      </c>
      <c r="C71" s="74" t="s">
        <v>112</v>
      </c>
      <c r="D71" s="59">
        <v>113</v>
      </c>
      <c r="E71" s="25">
        <v>169</v>
      </c>
      <c r="F71" s="106">
        <f t="shared" si="0"/>
        <v>219.70000000000002</v>
      </c>
      <c r="G71" s="75"/>
      <c r="H71" s="32"/>
      <c r="I71" s="32"/>
      <c r="J71" s="32"/>
      <c r="K71" s="32"/>
      <c r="L71" s="32"/>
      <c r="M71" s="26"/>
      <c r="N71" s="28"/>
      <c r="O71" s="29">
        <f t="shared" ref="O71" si="5">SUM(G71:N71)</f>
        <v>0</v>
      </c>
      <c r="P71" s="30">
        <f t="shared" ref="P71" si="6">D71*O71</f>
        <v>0</v>
      </c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6.5" customHeight="1" thickBot="1" x14ac:dyDescent="0.25">
      <c r="A72" s="5"/>
      <c r="B72" s="107" t="s">
        <v>110</v>
      </c>
      <c r="C72" s="108" t="s">
        <v>113</v>
      </c>
      <c r="D72" s="109">
        <v>113</v>
      </c>
      <c r="E72" s="77">
        <v>74</v>
      </c>
      <c r="F72" s="114">
        <f t="shared" si="0"/>
        <v>96.2</v>
      </c>
      <c r="G72" s="110"/>
      <c r="H72" s="111"/>
      <c r="I72" s="112"/>
      <c r="J72" s="112"/>
      <c r="K72" s="112"/>
      <c r="L72" s="112"/>
      <c r="M72" s="113"/>
      <c r="N72" s="80"/>
      <c r="O72" s="29">
        <f t="shared" ref="O72" si="7">SUM(G72:N72)</f>
        <v>0</v>
      </c>
      <c r="P72" s="30">
        <f t="shared" ref="P72" si="8">D72*O72</f>
        <v>0</v>
      </c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6.5" customHeight="1" x14ac:dyDescent="0.2">
      <c r="A73" s="5"/>
      <c r="B73" s="81"/>
      <c r="C73" s="82"/>
      <c r="D73" s="83"/>
      <c r="E73" s="83"/>
      <c r="F73" s="83"/>
      <c r="G73" s="84"/>
      <c r="H73" s="84"/>
      <c r="I73" s="132"/>
      <c r="J73" s="132"/>
      <c r="K73" s="133"/>
      <c r="L73" s="147" t="s">
        <v>95</v>
      </c>
      <c r="M73" s="147"/>
      <c r="N73" s="147"/>
      <c r="O73" s="85">
        <f>SUM(O10:O67)</f>
        <v>0</v>
      </c>
      <c r="P73" s="86">
        <f>SUM(P10:P67)</f>
        <v>0</v>
      </c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6.5" customHeight="1" x14ac:dyDescent="0.2">
      <c r="A74" s="5"/>
      <c r="B74" s="81"/>
      <c r="C74" s="82"/>
      <c r="D74" s="83"/>
      <c r="E74" s="83"/>
      <c r="F74" s="83"/>
      <c r="G74" s="84"/>
      <c r="H74" s="84"/>
      <c r="I74" s="132"/>
      <c r="J74" s="132"/>
      <c r="K74" s="133"/>
      <c r="L74" s="134" t="s">
        <v>96</v>
      </c>
      <c r="M74" s="132"/>
      <c r="N74" s="133"/>
      <c r="O74" s="87">
        <f>D6/100</f>
        <v>0</v>
      </c>
      <c r="P74" s="88">
        <f>O74*SUM(P10:P60)</f>
        <v>0</v>
      </c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6.5" customHeight="1" thickBot="1" x14ac:dyDescent="0.25">
      <c r="A75" s="5"/>
      <c r="B75" s="89"/>
      <c r="C75" s="90"/>
      <c r="D75" s="91"/>
      <c r="E75" s="91"/>
      <c r="F75" s="91"/>
      <c r="G75" s="92"/>
      <c r="H75" s="92"/>
      <c r="I75" s="135"/>
      <c r="J75" s="135"/>
      <c r="K75" s="136"/>
      <c r="L75" s="137" t="s">
        <v>97</v>
      </c>
      <c r="M75" s="135"/>
      <c r="N75" s="136"/>
      <c r="O75" s="93"/>
      <c r="P75" s="94">
        <f>P73-P74</f>
        <v>0</v>
      </c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x14ac:dyDescent="0.2">
      <c r="A76" s="5"/>
      <c r="B76" s="5"/>
      <c r="C76" s="5"/>
      <c r="D76" s="6"/>
      <c r="E76" s="6"/>
      <c r="F76" s="6"/>
      <c r="G76" s="7"/>
      <c r="H76" s="7"/>
      <c r="I76" s="7"/>
      <c r="J76" s="7"/>
      <c r="K76" s="7"/>
      <c r="L76" s="7"/>
      <c r="M76" s="7"/>
      <c r="N76" s="7"/>
      <c r="O76" s="7"/>
      <c r="P76" s="8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5.75" x14ac:dyDescent="0.2">
      <c r="A77" s="5"/>
      <c r="B77" s="95" t="s">
        <v>114</v>
      </c>
      <c r="C77" s="5"/>
      <c r="D77" s="6"/>
      <c r="E77" s="6"/>
      <c r="F77" s="6"/>
      <c r="G77" s="7"/>
      <c r="H77" s="7"/>
      <c r="I77" s="7"/>
      <c r="J77" s="7"/>
      <c r="K77" s="7"/>
      <c r="L77" s="7"/>
      <c r="M77" s="7"/>
      <c r="N77" s="7"/>
      <c r="O77" s="7"/>
      <c r="P77" s="8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x14ac:dyDescent="0.2">
      <c r="A78" s="5"/>
      <c r="B78" s="5"/>
      <c r="C78" s="5"/>
      <c r="D78" s="6"/>
      <c r="E78" s="6"/>
      <c r="F78" s="6"/>
      <c r="G78" s="7"/>
      <c r="H78" s="7"/>
      <c r="I78" s="7"/>
      <c r="J78" s="7"/>
      <c r="K78" s="7"/>
      <c r="L78" s="7"/>
      <c r="M78" s="7"/>
      <c r="N78" s="7"/>
      <c r="O78" s="7"/>
      <c r="P78" s="8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x14ac:dyDescent="0.2">
      <c r="A79" s="5"/>
      <c r="B79" s="5"/>
      <c r="C79" s="5"/>
      <c r="D79" s="6"/>
      <c r="E79" s="6"/>
      <c r="F79" s="6"/>
      <c r="G79" s="7"/>
      <c r="H79" s="7"/>
      <c r="I79" s="7"/>
      <c r="J79" s="7"/>
      <c r="K79" s="7"/>
      <c r="L79" s="7"/>
      <c r="M79" s="7"/>
      <c r="N79" s="7"/>
      <c r="O79" s="7"/>
      <c r="P79" s="8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x14ac:dyDescent="0.2">
      <c r="A80" s="5"/>
      <c r="B80" s="5"/>
      <c r="C80" s="5"/>
      <c r="D80" s="6"/>
      <c r="E80" s="6"/>
      <c r="F80" s="6"/>
      <c r="G80" s="7"/>
      <c r="H80" s="7"/>
      <c r="I80" s="7"/>
      <c r="J80" s="7"/>
      <c r="K80" s="7"/>
      <c r="L80" s="7"/>
      <c r="M80" s="7"/>
      <c r="N80" s="7"/>
      <c r="O80" s="7"/>
      <c r="P80" s="8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x14ac:dyDescent="0.2">
      <c r="A81" s="5"/>
      <c r="B81" s="5"/>
      <c r="C81" s="5"/>
      <c r="D81" s="6"/>
      <c r="E81" s="6"/>
      <c r="F81" s="6"/>
      <c r="G81" s="7"/>
      <c r="H81" s="7"/>
      <c r="I81" s="7"/>
      <c r="J81" s="7"/>
      <c r="K81" s="7"/>
      <c r="L81" s="7"/>
      <c r="M81" s="7"/>
      <c r="N81" s="7"/>
      <c r="O81" s="7"/>
      <c r="P81" s="8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x14ac:dyDescent="0.2">
      <c r="A82" s="5"/>
      <c r="B82" s="5"/>
      <c r="C82" s="5"/>
      <c r="D82" s="6"/>
      <c r="E82" s="6"/>
      <c r="F82" s="6"/>
      <c r="G82" s="7"/>
      <c r="H82" s="7"/>
      <c r="I82" s="7"/>
      <c r="J82" s="7"/>
      <c r="K82" s="7"/>
      <c r="L82" s="7"/>
      <c r="M82" s="7"/>
      <c r="N82" s="7"/>
      <c r="O82" s="7"/>
      <c r="P82" s="8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x14ac:dyDescent="0.2">
      <c r="A83" s="5"/>
      <c r="B83" s="5"/>
      <c r="C83" s="5"/>
      <c r="D83" s="6"/>
      <c r="E83" s="6"/>
      <c r="F83" s="6"/>
      <c r="G83" s="7"/>
      <c r="H83" s="7"/>
      <c r="I83" s="7"/>
      <c r="J83" s="7"/>
      <c r="K83" s="7"/>
      <c r="L83" s="7"/>
      <c r="M83" s="7"/>
      <c r="N83" s="7"/>
      <c r="O83" s="7"/>
      <c r="P83" s="8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x14ac:dyDescent="0.2">
      <c r="A84" s="5"/>
      <c r="B84" s="5"/>
      <c r="C84" s="5"/>
      <c r="D84" s="6"/>
      <c r="E84" s="6"/>
      <c r="F84" s="6"/>
      <c r="G84" s="7"/>
      <c r="H84" s="7"/>
      <c r="I84" s="7"/>
      <c r="J84" s="7"/>
      <c r="K84" s="7"/>
      <c r="L84" s="7"/>
      <c r="M84" s="7"/>
      <c r="N84" s="7"/>
      <c r="O84" s="7"/>
      <c r="P84" s="8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x14ac:dyDescent="0.2">
      <c r="A85" s="5"/>
      <c r="B85" s="5"/>
      <c r="C85" s="5"/>
      <c r="D85" s="6"/>
      <c r="E85" s="6"/>
      <c r="F85" s="6"/>
      <c r="G85" s="7"/>
      <c r="H85" s="7"/>
      <c r="I85" s="7"/>
      <c r="J85" s="7"/>
      <c r="K85" s="7"/>
      <c r="L85" s="7"/>
      <c r="M85" s="7"/>
      <c r="N85" s="7"/>
      <c r="O85" s="7"/>
      <c r="P85" s="8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x14ac:dyDescent="0.2">
      <c r="A86" s="5"/>
      <c r="B86" s="5"/>
      <c r="C86" s="5"/>
      <c r="D86" s="6"/>
      <c r="E86" s="6"/>
      <c r="F86" s="6"/>
      <c r="G86" s="7"/>
      <c r="H86" s="7"/>
      <c r="I86" s="7"/>
      <c r="J86" s="7"/>
      <c r="K86" s="7"/>
      <c r="L86" s="7"/>
      <c r="M86" s="7"/>
      <c r="N86" s="7"/>
      <c r="O86" s="7"/>
      <c r="P86" s="8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x14ac:dyDescent="0.2">
      <c r="A87" s="5"/>
      <c r="B87" s="5"/>
      <c r="C87" s="5"/>
      <c r="D87" s="6"/>
      <c r="E87" s="6"/>
      <c r="F87" s="6"/>
      <c r="G87" s="7"/>
      <c r="H87" s="7"/>
      <c r="I87" s="7"/>
      <c r="J87" s="7"/>
      <c r="K87" s="7"/>
      <c r="L87" s="7"/>
      <c r="M87" s="7"/>
      <c r="N87" s="7"/>
      <c r="O87" s="7"/>
      <c r="P87" s="8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x14ac:dyDescent="0.2">
      <c r="A88" s="5"/>
      <c r="B88" s="5"/>
      <c r="C88" s="5"/>
      <c r="D88" s="6"/>
      <c r="E88" s="6"/>
      <c r="F88" s="6"/>
      <c r="G88" s="7"/>
      <c r="H88" s="7"/>
      <c r="I88" s="7"/>
      <c r="J88" s="7"/>
      <c r="K88" s="7"/>
      <c r="L88" s="7"/>
      <c r="M88" s="7"/>
      <c r="N88" s="7"/>
      <c r="O88" s="7"/>
      <c r="P88" s="8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x14ac:dyDescent="0.2">
      <c r="A89" s="5"/>
      <c r="B89" s="5"/>
      <c r="C89" s="5"/>
      <c r="D89" s="6"/>
      <c r="E89" s="6"/>
      <c r="F89" s="6"/>
      <c r="G89" s="7"/>
      <c r="H89" s="7"/>
      <c r="I89" s="7"/>
      <c r="J89" s="7"/>
      <c r="K89" s="7"/>
      <c r="L89" s="7"/>
      <c r="M89" s="7"/>
      <c r="N89" s="7"/>
      <c r="O89" s="7"/>
      <c r="P89" s="8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x14ac:dyDescent="0.2">
      <c r="A90" s="5"/>
      <c r="B90" s="5"/>
      <c r="C90" s="5"/>
      <c r="D90" s="6"/>
      <c r="E90" s="6"/>
      <c r="F90" s="6"/>
      <c r="G90" s="7"/>
      <c r="H90" s="7"/>
      <c r="I90" s="7"/>
      <c r="J90" s="7"/>
      <c r="K90" s="7"/>
      <c r="L90" s="7"/>
      <c r="M90" s="7"/>
      <c r="N90" s="7"/>
      <c r="O90" s="7"/>
      <c r="P90" s="8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x14ac:dyDescent="0.2">
      <c r="A91" s="5"/>
      <c r="B91" s="5"/>
      <c r="C91" s="5"/>
      <c r="D91" s="6"/>
      <c r="E91" s="6"/>
      <c r="F91" s="6"/>
      <c r="G91" s="7"/>
      <c r="H91" s="7"/>
      <c r="I91" s="7"/>
      <c r="J91" s="7"/>
      <c r="K91" s="7"/>
      <c r="L91" s="7"/>
      <c r="M91" s="7"/>
      <c r="N91" s="7"/>
      <c r="O91" s="7"/>
      <c r="P91" s="8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x14ac:dyDescent="0.2">
      <c r="A92" s="5"/>
      <c r="B92" s="5"/>
      <c r="C92" s="5"/>
      <c r="D92" s="6"/>
      <c r="E92" s="6"/>
      <c r="F92" s="6"/>
      <c r="G92" s="7"/>
      <c r="H92" s="7"/>
      <c r="I92" s="7"/>
      <c r="J92" s="7"/>
      <c r="K92" s="7"/>
      <c r="L92" s="7"/>
      <c r="M92" s="7"/>
      <c r="N92" s="7"/>
      <c r="O92" s="7"/>
      <c r="P92" s="8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x14ac:dyDescent="0.2">
      <c r="A93" s="5"/>
      <c r="B93" s="5"/>
      <c r="C93" s="5"/>
      <c r="D93" s="6"/>
      <c r="E93" s="6"/>
      <c r="F93" s="6"/>
      <c r="G93" s="7"/>
      <c r="H93" s="7"/>
      <c r="I93" s="7"/>
      <c r="J93" s="7"/>
      <c r="K93" s="7"/>
      <c r="L93" s="7"/>
      <c r="M93" s="7"/>
      <c r="N93" s="7"/>
      <c r="O93" s="7"/>
      <c r="P93" s="8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x14ac:dyDescent="0.2">
      <c r="A94" s="5"/>
      <c r="B94" s="5"/>
      <c r="C94" s="5"/>
      <c r="D94" s="6"/>
      <c r="E94" s="6"/>
      <c r="F94" s="6"/>
      <c r="G94" s="7"/>
      <c r="H94" s="7"/>
      <c r="I94" s="7"/>
      <c r="J94" s="7"/>
      <c r="K94" s="7"/>
      <c r="L94" s="7"/>
      <c r="M94" s="7"/>
      <c r="N94" s="7"/>
      <c r="O94" s="7"/>
      <c r="P94" s="8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x14ac:dyDescent="0.2">
      <c r="A95" s="5"/>
      <c r="B95" s="5"/>
      <c r="C95" s="5"/>
      <c r="D95" s="6"/>
      <c r="E95" s="6"/>
      <c r="F95" s="6"/>
      <c r="G95" s="7"/>
      <c r="H95" s="7"/>
      <c r="I95" s="7"/>
      <c r="J95" s="7"/>
      <c r="K95" s="7"/>
      <c r="L95" s="7"/>
      <c r="M95" s="7"/>
      <c r="N95" s="7"/>
      <c r="O95" s="7"/>
      <c r="P95" s="8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x14ac:dyDescent="0.2">
      <c r="A96" s="5"/>
      <c r="B96" s="5"/>
      <c r="C96" s="5"/>
      <c r="D96" s="6"/>
      <c r="E96" s="6"/>
      <c r="F96" s="6"/>
      <c r="G96" s="7"/>
      <c r="H96" s="7"/>
      <c r="I96" s="7"/>
      <c r="J96" s="7"/>
      <c r="K96" s="7"/>
      <c r="L96" s="7"/>
      <c r="M96" s="7"/>
      <c r="N96" s="7"/>
      <c r="O96" s="7"/>
      <c r="P96" s="8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x14ac:dyDescent="0.2">
      <c r="A97" s="5"/>
      <c r="B97" s="5"/>
      <c r="C97" s="5"/>
      <c r="D97" s="6"/>
      <c r="E97" s="6"/>
      <c r="F97" s="6"/>
      <c r="G97" s="7"/>
      <c r="H97" s="7"/>
      <c r="I97" s="7"/>
      <c r="J97" s="7"/>
      <c r="K97" s="7"/>
      <c r="L97" s="7"/>
      <c r="M97" s="7"/>
      <c r="N97" s="7"/>
      <c r="O97" s="7"/>
      <c r="P97" s="8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x14ac:dyDescent="0.2">
      <c r="A98" s="5"/>
      <c r="B98" s="5"/>
      <c r="C98" s="5"/>
      <c r="D98" s="6"/>
      <c r="E98" s="6"/>
      <c r="F98" s="6"/>
      <c r="G98" s="7"/>
      <c r="H98" s="7"/>
      <c r="I98" s="7"/>
      <c r="J98" s="7"/>
      <c r="K98" s="7"/>
      <c r="L98" s="7"/>
      <c r="M98" s="7"/>
      <c r="N98" s="7"/>
      <c r="O98" s="7"/>
      <c r="P98" s="8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x14ac:dyDescent="0.2">
      <c r="A99" s="5"/>
      <c r="B99" s="5"/>
      <c r="C99" s="5"/>
      <c r="D99" s="6"/>
      <c r="E99" s="6"/>
      <c r="F99" s="6"/>
      <c r="G99" s="7"/>
      <c r="H99" s="7"/>
      <c r="I99" s="7"/>
      <c r="J99" s="7"/>
      <c r="K99" s="7"/>
      <c r="L99" s="7"/>
      <c r="M99" s="7"/>
      <c r="N99" s="7"/>
      <c r="O99" s="7"/>
      <c r="P99" s="8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x14ac:dyDescent="0.2">
      <c r="A100" s="5"/>
      <c r="B100" s="5"/>
      <c r="C100" s="5"/>
      <c r="D100" s="6"/>
      <c r="E100" s="6"/>
      <c r="F100" s="6"/>
      <c r="G100" s="7"/>
      <c r="H100" s="7"/>
      <c r="I100" s="7"/>
      <c r="J100" s="7"/>
      <c r="K100" s="7"/>
      <c r="L100" s="7"/>
      <c r="M100" s="7"/>
      <c r="N100" s="7"/>
      <c r="O100" s="7"/>
      <c r="P100" s="8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x14ac:dyDescent="0.2">
      <c r="A101" s="5"/>
      <c r="B101" s="5"/>
      <c r="C101" s="5"/>
      <c r="D101" s="6"/>
      <c r="E101" s="6"/>
      <c r="F101" s="6"/>
      <c r="G101" s="7"/>
      <c r="H101" s="7"/>
      <c r="I101" s="7"/>
      <c r="J101" s="7"/>
      <c r="K101" s="7"/>
      <c r="L101" s="7"/>
      <c r="M101" s="7"/>
      <c r="N101" s="7"/>
      <c r="O101" s="7"/>
      <c r="P101" s="8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x14ac:dyDescent="0.2">
      <c r="A102" s="5"/>
      <c r="B102" s="5"/>
      <c r="C102" s="5"/>
      <c r="D102" s="6"/>
      <c r="E102" s="6"/>
      <c r="F102" s="6"/>
      <c r="G102" s="7"/>
      <c r="H102" s="7"/>
      <c r="I102" s="7"/>
      <c r="J102" s="7"/>
      <c r="K102" s="7"/>
      <c r="L102" s="7"/>
      <c r="M102" s="7"/>
      <c r="N102" s="7"/>
      <c r="O102" s="7"/>
      <c r="P102" s="8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</sheetData>
  <mergeCells count="41">
    <mergeCell ref="B16:E16"/>
    <mergeCell ref="O16:P16"/>
    <mergeCell ref="B2:P2"/>
    <mergeCell ref="B4:C6"/>
    <mergeCell ref="D4:G5"/>
    <mergeCell ref="H4:N4"/>
    <mergeCell ref="O4:O6"/>
    <mergeCell ref="P4:P6"/>
    <mergeCell ref="H5:N6"/>
    <mergeCell ref="D6:E6"/>
    <mergeCell ref="B7:C7"/>
    <mergeCell ref="O7:P9"/>
    <mergeCell ref="D8:D9"/>
    <mergeCell ref="E8:E9"/>
    <mergeCell ref="G8:N8"/>
    <mergeCell ref="B54:E54"/>
    <mergeCell ref="O54:P54"/>
    <mergeCell ref="O19:P19"/>
    <mergeCell ref="O23:P23"/>
    <mergeCell ref="B30:E30"/>
    <mergeCell ref="O30:P30"/>
    <mergeCell ref="B37:E37"/>
    <mergeCell ref="O37:P37"/>
    <mergeCell ref="O40:P40"/>
    <mergeCell ref="O44:P44"/>
    <mergeCell ref="O48:P48"/>
    <mergeCell ref="B51:E51"/>
    <mergeCell ref="O51:P51"/>
    <mergeCell ref="B59:E59"/>
    <mergeCell ref="O59:P59"/>
    <mergeCell ref="B61:E61"/>
    <mergeCell ref="O61:P61"/>
    <mergeCell ref="I73:K73"/>
    <mergeCell ref="L73:N73"/>
    <mergeCell ref="B68:E68"/>
    <mergeCell ref="O68:P68"/>
    <mergeCell ref="I74:K74"/>
    <mergeCell ref="L74:N74"/>
    <mergeCell ref="I75:K75"/>
    <mergeCell ref="L75:N75"/>
    <mergeCell ref="F8:F9"/>
  </mergeCells>
  <conditionalFormatting sqref="O73:P75 O10:P10 P77:P100 O77:O99">
    <cfRule type="cellIs" dxfId="18" priority="19" stopIfTrue="1" operator="equal">
      <formula>0</formula>
    </cfRule>
  </conditionalFormatting>
  <conditionalFormatting sqref="O11:P15 O17:P18 O16 O20:P22 O24:P29 O31:P36 O38:P39 O45:P47 O41:P43 O49:P50 O52:P53 O55:P58 O60:P60 O62:P67">
    <cfRule type="cellIs" dxfId="17" priority="18" stopIfTrue="1" operator="equal">
      <formula>0</formula>
    </cfRule>
  </conditionalFormatting>
  <conditionalFormatting sqref="O19">
    <cfRule type="cellIs" dxfId="16" priority="17" stopIfTrue="1" operator="equal">
      <formula>0</formula>
    </cfRule>
  </conditionalFormatting>
  <conditionalFormatting sqref="O23">
    <cfRule type="cellIs" dxfId="15" priority="16" stopIfTrue="1" operator="equal">
      <formula>0</formula>
    </cfRule>
  </conditionalFormatting>
  <conditionalFormatting sqref="O30">
    <cfRule type="cellIs" dxfId="14" priority="15" stopIfTrue="1" operator="equal">
      <formula>0</formula>
    </cfRule>
  </conditionalFormatting>
  <conditionalFormatting sqref="O37">
    <cfRule type="cellIs" dxfId="13" priority="14" stopIfTrue="1" operator="equal">
      <formula>0</formula>
    </cfRule>
  </conditionalFormatting>
  <conditionalFormatting sqref="O44">
    <cfRule type="cellIs" dxfId="12" priority="13" stopIfTrue="1" operator="equal">
      <formula>0</formula>
    </cfRule>
  </conditionalFormatting>
  <conditionalFormatting sqref="O40">
    <cfRule type="cellIs" dxfId="11" priority="12" stopIfTrue="1" operator="equal">
      <formula>0</formula>
    </cfRule>
  </conditionalFormatting>
  <conditionalFormatting sqref="O48">
    <cfRule type="cellIs" dxfId="10" priority="11" stopIfTrue="1" operator="equal">
      <formula>0</formula>
    </cfRule>
  </conditionalFormatting>
  <conditionalFormatting sqref="O51">
    <cfRule type="cellIs" dxfId="9" priority="10" stopIfTrue="1" operator="equal">
      <formula>0</formula>
    </cfRule>
  </conditionalFormatting>
  <conditionalFormatting sqref="O54">
    <cfRule type="cellIs" dxfId="8" priority="9" stopIfTrue="1" operator="equal">
      <formula>0</formula>
    </cfRule>
  </conditionalFormatting>
  <conditionalFormatting sqref="O59">
    <cfRule type="cellIs" dxfId="7" priority="8" stopIfTrue="1" operator="equal">
      <formula>0</formula>
    </cfRule>
  </conditionalFormatting>
  <conditionalFormatting sqref="O61">
    <cfRule type="cellIs" dxfId="6" priority="7" stopIfTrue="1" operator="equal">
      <formula>0</formula>
    </cfRule>
  </conditionalFormatting>
  <conditionalFormatting sqref="O76:P76">
    <cfRule type="cellIs" dxfId="5" priority="6" stopIfTrue="1" operator="equal">
      <formula>0</formula>
    </cfRule>
  </conditionalFormatting>
  <conditionalFormatting sqref="O72:P72">
    <cfRule type="cellIs" dxfId="4" priority="5" stopIfTrue="1" operator="equal">
      <formula>0</formula>
    </cfRule>
  </conditionalFormatting>
  <conditionalFormatting sqref="O68">
    <cfRule type="cellIs" dxfId="3" priority="4" stopIfTrue="1" operator="equal">
      <formula>0</formula>
    </cfRule>
  </conditionalFormatting>
  <conditionalFormatting sqref="O71:P71">
    <cfRule type="cellIs" dxfId="2" priority="3" stopIfTrue="1" operator="equal">
      <formula>0</formula>
    </cfRule>
  </conditionalFormatting>
  <conditionalFormatting sqref="O70:P70">
    <cfRule type="cellIs" dxfId="1" priority="2" stopIfTrue="1" operator="equal">
      <formula>0</formula>
    </cfRule>
  </conditionalFormatting>
  <conditionalFormatting sqref="O69:P69">
    <cfRule type="cellIs" dxfId="0" priority="1" stopIfTrue="1" operator="equal">
      <formula>0</formula>
    </cfRule>
  </conditionalFormatting>
  <dataValidations disablePrompts="1" count="2">
    <dataValidation type="whole" allowBlank="1" showErrorMessage="1" errorTitle="špatně zadaná sleva" error="zkontrolujte prosím Vámi zadanou slevu" sqref="D6">
      <formula1>0</formula1>
      <formula2>20</formula2>
    </dataValidation>
    <dataValidation type="whole" operator="greaterThan" allowBlank="1" showErrorMessage="1" errorTitle="zadejte prosím celé kladné číslo" error="zadejte prosím celé kladné číslo" sqref="G10:G18 G20:G39 G41:G53 G55:G60 M10:N72 H10:L67 G62:G67 G69:L72">
      <formula1>-1</formula1>
      <formula2>0</formula2>
    </dataValidation>
  </dataValidations>
  <pageMargins left="0.25" right="0.25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race</vt:lpstr>
      <vt:lpstr>race!Obszar_wydruku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Trtíková</dc:creator>
  <cp:lastModifiedBy>MOZN-ASUS</cp:lastModifiedBy>
  <cp:lastPrinted>2018-03-06T15:25:51Z</cp:lastPrinted>
  <dcterms:created xsi:type="dcterms:W3CDTF">2018-03-02T16:52:58Z</dcterms:created>
  <dcterms:modified xsi:type="dcterms:W3CDTF">2018-03-12T17:02:05Z</dcterms:modified>
</cp:coreProperties>
</file>