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1"/>
  </bookViews>
  <sheets>
    <sheet name="MV Race " sheetId="1" r:id="rId1"/>
    <sheet name="Dalbello Race" sheetId="2" r:id="rId2"/>
    <sheet name="Völkl Pokrowce" sheetId="3" r:id="rId3"/>
  </sheets>
  <definedNames>
    <definedName name="_xlnm.Print_Area" localSheetId="1">'Dalbello Race'!$A$1:$AH$31</definedName>
    <definedName name="_xlnm.Print_Area" localSheetId="0">'MV Race '!$A$1:$O$59</definedName>
    <definedName name="_xlnm.Print_Area" localSheetId="2">'Völkl Pokrowce'!$B$1:$J$23</definedName>
  </definedNames>
  <calcPr calcId="145621"/>
</workbook>
</file>

<file path=xl/calcChain.xml><?xml version="1.0" encoding="utf-8"?>
<calcChain xmlns="http://schemas.openxmlformats.org/spreadsheetml/2006/main">
  <c r="G21" i="3" l="1"/>
  <c r="J21" i="3" s="1"/>
  <c r="G9" i="3"/>
  <c r="J9" i="3" s="1"/>
  <c r="G10" i="3"/>
  <c r="G11" i="3"/>
  <c r="G12" i="3"/>
  <c r="G13" i="3"/>
  <c r="J13" i="3"/>
  <c r="G14" i="3"/>
  <c r="J14" i="3"/>
  <c r="G15" i="3"/>
  <c r="G16" i="3"/>
  <c r="G17" i="3"/>
  <c r="J17" i="3"/>
  <c r="G18" i="3"/>
  <c r="G19" i="3"/>
  <c r="G20" i="3"/>
  <c r="G8" i="3"/>
  <c r="J8" i="3" s="1"/>
  <c r="J22" i="3" s="1"/>
  <c r="I22" i="3"/>
  <c r="J20" i="3"/>
  <c r="J19" i="3"/>
  <c r="J18" i="3"/>
  <c r="J16" i="3"/>
  <c r="J15" i="3"/>
  <c r="J12" i="3"/>
  <c r="J11" i="3"/>
  <c r="J10" i="3"/>
  <c r="M42" i="1"/>
  <c r="O42" i="1"/>
  <c r="M43" i="1"/>
  <c r="O43" i="1"/>
  <c r="M44" i="1"/>
  <c r="M45" i="1"/>
  <c r="M46" i="1"/>
  <c r="M47" i="1"/>
  <c r="O47" i="1" s="1"/>
  <c r="M48" i="1"/>
  <c r="M49" i="1"/>
  <c r="M50" i="1"/>
  <c r="M51" i="1"/>
  <c r="O51" i="1"/>
  <c r="M52" i="1"/>
  <c r="M53" i="1"/>
  <c r="M54" i="1"/>
  <c r="M55" i="1"/>
  <c r="O55" i="1" s="1"/>
  <c r="M56" i="1"/>
  <c r="M57" i="1"/>
  <c r="M41" i="1"/>
  <c r="O41" i="1" s="1"/>
  <c r="M39" i="1"/>
  <c r="O39" i="1" s="1"/>
  <c r="M37" i="1"/>
  <c r="M35" i="1"/>
  <c r="M25" i="1"/>
  <c r="M26" i="1"/>
  <c r="M27" i="1"/>
  <c r="M28" i="1"/>
  <c r="M29" i="1"/>
  <c r="M30" i="1"/>
  <c r="M31" i="1"/>
  <c r="M32" i="1"/>
  <c r="M33" i="1"/>
  <c r="M24" i="1"/>
  <c r="M22" i="1"/>
  <c r="M21" i="1"/>
  <c r="M19" i="1"/>
  <c r="M18" i="1"/>
  <c r="M17" i="1"/>
  <c r="M15" i="1"/>
  <c r="M14" i="1"/>
  <c r="M13" i="1"/>
  <c r="M12" i="1"/>
  <c r="M8" i="1"/>
  <c r="M9" i="1"/>
  <c r="M10" i="1"/>
  <c r="M7" i="1"/>
  <c r="E29" i="2"/>
  <c r="E28" i="2"/>
  <c r="E27" i="2"/>
  <c r="E26" i="2"/>
  <c r="E25" i="2"/>
  <c r="E24" i="2"/>
  <c r="E21" i="2"/>
  <c r="E20" i="2"/>
  <c r="E19" i="2"/>
  <c r="E18" i="2"/>
  <c r="E17" i="2"/>
  <c r="E16" i="2"/>
  <c r="E14" i="2"/>
  <c r="E13" i="2"/>
  <c r="E12" i="2"/>
  <c r="AH12" i="2" s="1"/>
  <c r="E11" i="2"/>
  <c r="E10" i="2"/>
  <c r="AG29" i="2"/>
  <c r="A29" i="2"/>
  <c r="AG28" i="2"/>
  <c r="AG27" i="2"/>
  <c r="AG26" i="2"/>
  <c r="AG25" i="2"/>
  <c r="A25" i="2"/>
  <c r="A26" i="2"/>
  <c r="A27" i="2" s="1"/>
  <c r="AG24" i="2"/>
  <c r="H23" i="2"/>
  <c r="I23" i="2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G21" i="2"/>
  <c r="AH21" i="2"/>
  <c r="AG20" i="2"/>
  <c r="AH20" i="2"/>
  <c r="AG19" i="2"/>
  <c r="AH19" i="2"/>
  <c r="AG18" i="2"/>
  <c r="AH18" i="2"/>
  <c r="AG17" i="2"/>
  <c r="AH17" i="2"/>
  <c r="AG16" i="2"/>
  <c r="AH16" i="2"/>
  <c r="AG14" i="2"/>
  <c r="AH14" i="2"/>
  <c r="AG13" i="2"/>
  <c r="AG12" i="2"/>
  <c r="AG11" i="2"/>
  <c r="AH11" i="2" s="1"/>
  <c r="A11" i="2"/>
  <c r="A12" i="2" s="1"/>
  <c r="AG10" i="2"/>
  <c r="O57" i="1"/>
  <c r="O56" i="1"/>
  <c r="O54" i="1"/>
  <c r="O53" i="1"/>
  <c r="O52" i="1"/>
  <c r="O50" i="1"/>
  <c r="O49" i="1"/>
  <c r="O48" i="1"/>
  <c r="O46" i="1"/>
  <c r="O45" i="1"/>
  <c r="O44" i="1"/>
  <c r="L37" i="1"/>
  <c r="O37" i="1" s="1"/>
  <c r="L35" i="1"/>
  <c r="L33" i="1"/>
  <c r="L32" i="1"/>
  <c r="O32" i="1"/>
  <c r="L31" i="1"/>
  <c r="O31" i="1"/>
  <c r="L30" i="1"/>
  <c r="O30" i="1" s="1"/>
  <c r="L29" i="1"/>
  <c r="L28" i="1"/>
  <c r="O28" i="1"/>
  <c r="L27" i="1"/>
  <c r="O27" i="1" s="1"/>
  <c r="L26" i="1"/>
  <c r="L25" i="1"/>
  <c r="O25" i="1" s="1"/>
  <c r="L24" i="1"/>
  <c r="O24" i="1" s="1"/>
  <c r="L22" i="1"/>
  <c r="O22" i="1" s="1"/>
  <c r="O21" i="1"/>
  <c r="L21" i="1"/>
  <c r="L19" i="1"/>
  <c r="O19" i="1" s="1"/>
  <c r="L18" i="1"/>
  <c r="O17" i="1"/>
  <c r="L17" i="1"/>
  <c r="L15" i="1"/>
  <c r="O15" i="1" s="1"/>
  <c r="L14" i="1"/>
  <c r="L13" i="1"/>
  <c r="O13" i="1" s="1"/>
  <c r="L12" i="1"/>
  <c r="O12" i="1" s="1"/>
  <c r="O10" i="1"/>
  <c r="L10" i="1"/>
  <c r="L9" i="1"/>
  <c r="O9" i="1" s="1"/>
  <c r="L8" i="1"/>
  <c r="O8" i="1" s="1"/>
  <c r="L7" i="1"/>
  <c r="O7" i="1" s="1"/>
  <c r="O35" i="1"/>
  <c r="O33" i="1"/>
  <c r="O26" i="1"/>
  <c r="O29" i="1"/>
  <c r="O18" i="1"/>
  <c r="O14" i="1"/>
  <c r="AH29" i="2"/>
  <c r="AH28" i="2"/>
  <c r="AH27" i="2"/>
  <c r="AH26" i="2"/>
  <c r="AH25" i="2"/>
  <c r="AH24" i="2"/>
  <c r="AH23" i="2" s="1"/>
  <c r="AH13" i="2"/>
  <c r="AH10" i="2"/>
  <c r="AH15" i="2"/>
  <c r="AG9" i="2"/>
  <c r="AG30" i="2" s="1"/>
  <c r="AG23" i="2"/>
  <c r="AG15" i="2"/>
  <c r="O58" i="1" l="1"/>
  <c r="AH9" i="2"/>
  <c r="AH30" i="2" s="1"/>
  <c r="L58" i="1"/>
</calcChain>
</file>

<file path=xl/sharedStrings.xml><?xml version="1.0" encoding="utf-8"?>
<sst xmlns="http://schemas.openxmlformats.org/spreadsheetml/2006/main" count="362" uniqueCount="235">
  <si>
    <t>RACE  PROGRAM  2017/2018</t>
  </si>
  <si>
    <t>24.02.2017</t>
  </si>
  <si>
    <r>
      <t xml:space="preserve">FIS Race Stock
</t>
    </r>
    <r>
      <rPr>
        <b/>
        <sz val="10"/>
        <rFont val="Arial"/>
        <family val="2"/>
        <charset val="238"/>
      </rPr>
      <t xml:space="preserve">zawodnicy, amatorzy, mastersi, instruktorzy, zawodnicy U16 (SL) </t>
    </r>
  </si>
  <si>
    <t>Nr art.</t>
  </si>
  <si>
    <t>ilość</t>
  </si>
  <si>
    <t>Sugerowana cena         detaliczna</t>
  </si>
  <si>
    <t>Racetiger SL R</t>
  </si>
  <si>
    <t>Racetiger SL R + płyta 14mm + UVO</t>
  </si>
  <si>
    <t>Racetiger GS R 30</t>
  </si>
  <si>
    <t>Racetiger GS R 30 + płyta 9 mm + UVO</t>
  </si>
  <si>
    <r>
      <t xml:space="preserve">World Cup Race 
</t>
    </r>
    <r>
      <rPr>
        <b/>
        <sz val="10"/>
        <rFont val="Arial"/>
        <family val="2"/>
        <charset val="238"/>
      </rPr>
      <t>zawodnicy FIS, byli zawodnicy, mastersi</t>
    </r>
  </si>
  <si>
    <t>Racetiger SL R WC</t>
  </si>
  <si>
    <t>Racetiger SL R WC + płyta 14mm + UVO</t>
  </si>
  <si>
    <t>Racetiger GS R WC 30</t>
  </si>
  <si>
    <t>Racetiger GS R WC 30 + płyta 9mm + UVO</t>
  </si>
  <si>
    <t>Racetiger SG R WC 40</t>
  </si>
  <si>
    <t>Racetiger SG R WC 45</t>
  </si>
  <si>
    <t>Racetiger DH R WC 50</t>
  </si>
  <si>
    <r>
      <t xml:space="preserve">Skier Cross World Cup Race 
</t>
    </r>
    <r>
      <rPr>
        <b/>
        <sz val="10"/>
        <rFont val="Arial"/>
        <family val="2"/>
        <charset val="238"/>
      </rPr>
      <t>zawodnicy ski cross, byli zawodnicy, mastersi</t>
    </r>
  </si>
  <si>
    <t>Racetiger GS X WC 23 (Cross Master)</t>
  </si>
  <si>
    <t>Racetiger GS X WC 27 (Cross Master)</t>
  </si>
  <si>
    <r>
      <t xml:space="preserve">U14/16 Race
</t>
    </r>
    <r>
      <rPr>
        <b/>
        <sz val="10"/>
        <rFont val="Arial"/>
        <family val="2"/>
        <charset val="238"/>
      </rPr>
      <t>byli zawodnicy, mastersi, instruktorzy, zawodnicy U16 i U14</t>
    </r>
  </si>
  <si>
    <t>Racetiger GS R 21</t>
  </si>
  <si>
    <t>Racetiger GS R 23</t>
  </si>
  <si>
    <t>Racetiger GS R 25</t>
  </si>
  <si>
    <t>Racetiger GS R 27</t>
  </si>
  <si>
    <t>Racetiger GS R 21 + plate 9mm + UVO</t>
  </si>
  <si>
    <t>Racetiger GS R 23 + plate 9mm + UVO</t>
  </si>
  <si>
    <t>Racetiger GS R 25 + plate 9mm + UVO</t>
  </si>
  <si>
    <t>Racetiger GS R 27 + plate 9mm + UVO</t>
  </si>
  <si>
    <t>Racetiger SG R Jr</t>
  </si>
  <si>
    <t>Racetiger SG R (U16)</t>
  </si>
  <si>
    <r>
      <t xml:space="preserve">Junior Race
</t>
    </r>
    <r>
      <rPr>
        <b/>
        <sz val="10"/>
        <rFont val="Arial"/>
        <family val="2"/>
        <charset val="238"/>
      </rPr>
      <t>zawodnicy junior</t>
    </r>
  </si>
  <si>
    <t>Racetiger SL R Jr + płyta</t>
  </si>
  <si>
    <t>Racetiger GS R Jr + płyta</t>
  </si>
  <si>
    <t>UVO</t>
  </si>
  <si>
    <t>UVO ULTIMATE VIBRATION OBJECT</t>
  </si>
  <si>
    <t>V001M1S</t>
  </si>
  <si>
    <t>Wiązania</t>
  </si>
  <si>
    <t>kolor</t>
  </si>
  <si>
    <t>DIN</t>
  </si>
  <si>
    <t>Zakres [mm]</t>
  </si>
  <si>
    <t>RACE XCELL 24</t>
  </si>
  <si>
    <t>7130R1.MS</t>
  </si>
  <si>
    <t>black - flo-red</t>
  </si>
  <si>
    <t>12-24</t>
  </si>
  <si>
    <t>240 - 360</t>
  </si>
  <si>
    <t>RACE XCELL 18</t>
  </si>
  <si>
    <t>7120R1.MS</t>
  </si>
  <si>
    <t>8-18</t>
  </si>
  <si>
    <t>RACE XCELL 16</t>
  </si>
  <si>
    <t>6920R1.MS</t>
  </si>
  <si>
    <t>6-16</t>
  </si>
  <si>
    <t>RACE XCELL 12</t>
  </si>
  <si>
    <t>6820R1.MS</t>
  </si>
  <si>
    <t>4-12</t>
  </si>
  <si>
    <t>RACE 10 TCX</t>
  </si>
  <si>
    <t>6520R1.MT</t>
  </si>
  <si>
    <t>3-10</t>
  </si>
  <si>
    <t>210 - 334</t>
  </si>
  <si>
    <t>RACE 10</t>
  </si>
  <si>
    <t>6520R1.MS</t>
  </si>
  <si>
    <t>RACE JUNIOR 8</t>
  </si>
  <si>
    <t>6320R1.MS</t>
  </si>
  <si>
    <t>2-8</t>
  </si>
  <si>
    <t>7130P1.TCM</t>
  </si>
  <si>
    <t>white - black - red</t>
  </si>
  <si>
    <t>7120P1.TCM</t>
  </si>
  <si>
    <t>6920P1.TCM</t>
  </si>
  <si>
    <t>6820P1.TCM</t>
  </si>
  <si>
    <t>6521R1.TCM</t>
  </si>
  <si>
    <t>6520P1.TCM</t>
  </si>
  <si>
    <t>6320P1.TCM</t>
  </si>
  <si>
    <t>Adapter RACE XCELL HEEL DEMO 60mm</t>
  </si>
  <si>
    <t>2045O1.RD</t>
  </si>
  <si>
    <t>czarny</t>
  </si>
  <si>
    <t>-</t>
  </si>
  <si>
    <t>World Cup PC Interface GS / SL</t>
  </si>
  <si>
    <t>2020R1.SS</t>
  </si>
  <si>
    <t xml:space="preserve">black   </t>
  </si>
  <si>
    <t>wysokość: przód - 12mm; tył - 10mm</t>
  </si>
  <si>
    <t>World Cup PC Interface SL 14mm</t>
  </si>
  <si>
    <t>2022R1.SS</t>
  </si>
  <si>
    <t>wysokość: przód - 16mm; tył - 14mm</t>
  </si>
  <si>
    <t xml:space="preserve">Ceny mogą ulec zmianie ze względu na zmianę kursu walut. </t>
  </si>
  <si>
    <t xml:space="preserve">SUMA  </t>
  </si>
  <si>
    <t>Kontrahent:</t>
  </si>
  <si>
    <t>2</t>
  </si>
  <si>
    <t>2,5</t>
  </si>
  <si>
    <t xml:space="preserve">3  </t>
  </si>
  <si>
    <t>3,5</t>
  </si>
  <si>
    <t>4,5</t>
  </si>
  <si>
    <t>5</t>
  </si>
  <si>
    <t>5,5</t>
  </si>
  <si>
    <t>6</t>
  </si>
  <si>
    <t>6,5</t>
  </si>
  <si>
    <t>7</t>
  </si>
  <si>
    <t>7,5</t>
  </si>
  <si>
    <t xml:space="preserve">8 </t>
  </si>
  <si>
    <t>8,5</t>
  </si>
  <si>
    <t>9</t>
  </si>
  <si>
    <t>9,5</t>
  </si>
  <si>
    <t>10</t>
  </si>
  <si>
    <t>10,5</t>
  </si>
  <si>
    <t>11</t>
  </si>
  <si>
    <t>11,5</t>
  </si>
  <si>
    <t>12</t>
  </si>
  <si>
    <t>12,5</t>
  </si>
  <si>
    <t>13</t>
  </si>
  <si>
    <t>13,5</t>
  </si>
  <si>
    <t>UK</t>
  </si>
  <si>
    <t>Rozmiar EURO</t>
  </si>
  <si>
    <t>32,5</t>
  </si>
  <si>
    <t>33</t>
  </si>
  <si>
    <t>36,5</t>
  </si>
  <si>
    <t>37,5</t>
  </si>
  <si>
    <t>39,5</t>
  </si>
  <si>
    <t>42,5</t>
  </si>
  <si>
    <t>45,5</t>
  </si>
  <si>
    <t>46,5</t>
  </si>
  <si>
    <t>48,5</t>
  </si>
  <si>
    <t>49</t>
  </si>
  <si>
    <t>49,5</t>
  </si>
  <si>
    <t>50</t>
  </si>
  <si>
    <t>EU</t>
  </si>
  <si>
    <t>L.p.</t>
  </si>
  <si>
    <t>Nr   katalogowy</t>
  </si>
  <si>
    <t>Model</t>
  </si>
  <si>
    <t>Kolor</t>
  </si>
  <si>
    <t>Sugerowana cena detaliczna</t>
  </si>
  <si>
    <t>210</t>
  </si>
  <si>
    <t>215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</si>
  <si>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</si>
  <si>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</si>
  <si>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</si>
  <si>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</si>
  <si>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</si>
  <si>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</si>
  <si>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</si>
  <si>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</si>
  <si>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</si>
  <si>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</si>
  <si>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</si>
  <si>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</si>
  <si>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</si>
  <si>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</si>
  <si>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</si>
  <si>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</si>
  <si>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</si>
  <si>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</si>
  <si>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</si>
  <si>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320</t>
  </si>
  <si>
    <t>MP</t>
  </si>
  <si>
    <t>Ilość zamówiona</t>
  </si>
  <si>
    <t>DRS WORLD CUP</t>
  </si>
  <si>
    <t>DDRSH7.LW</t>
  </si>
  <si>
    <t>DRS WC H</t>
  </si>
  <si>
    <t>lime green/white</t>
  </si>
  <si>
    <t>DDRSM7.LW</t>
  </si>
  <si>
    <t>DRS WC M</t>
  </si>
  <si>
    <t>DDRSS7.LW</t>
  </si>
  <si>
    <t>DRS WC S</t>
  </si>
  <si>
    <t>DDRSSS7.LW</t>
  </si>
  <si>
    <t>DRS WC SS</t>
  </si>
  <si>
    <t>DDRSXS7.LW</t>
  </si>
  <si>
    <t xml:space="preserve">DRS </t>
  </si>
  <si>
    <t>DDRS1307.LW</t>
  </si>
  <si>
    <t>DRS 130</t>
  </si>
  <si>
    <t>DDRS1107.LW</t>
  </si>
  <si>
    <t>DRS 110</t>
  </si>
  <si>
    <t>DDRS90L7.LW</t>
  </si>
  <si>
    <t>DRS 90 LC</t>
  </si>
  <si>
    <t>DDRS80L7.LW</t>
  </si>
  <si>
    <t>DDRS130A7.BB</t>
  </si>
  <si>
    <t>DRS 130 AB</t>
  </si>
  <si>
    <t>black/black</t>
  </si>
  <si>
    <t>DDRS90LA7.BB</t>
  </si>
  <si>
    <t>DRS 90 LC AB</t>
  </si>
  <si>
    <t>24,5</t>
  </si>
  <si>
    <t>26,5</t>
  </si>
  <si>
    <t>30,5</t>
  </si>
  <si>
    <t xml:space="preserve">JUNIOR </t>
  </si>
  <si>
    <t>DDRS707.LW</t>
  </si>
  <si>
    <t xml:space="preserve">DRS 70 </t>
  </si>
  <si>
    <t>DDRS607.LW</t>
  </si>
  <si>
    <t xml:space="preserve">DRS 60 </t>
  </si>
  <si>
    <t>DDRS507.LW</t>
  </si>
  <si>
    <t>DRS 50</t>
  </si>
  <si>
    <t>SUMA</t>
  </si>
  <si>
    <t>Cena KLUBOWA  brutto</t>
  </si>
  <si>
    <t>Wartość zamówienia brutto</t>
  </si>
  <si>
    <t>cena KLUBOWA brutto</t>
  </si>
  <si>
    <t>wartość brutto</t>
  </si>
  <si>
    <t>Kontrahent……………………………………………………………….</t>
  </si>
  <si>
    <t>kod</t>
  </si>
  <si>
    <t>wymiary [cm]</t>
  </si>
  <si>
    <t>sugerowana cena detaliczna</t>
  </si>
  <si>
    <t>RACE LINE</t>
  </si>
  <si>
    <t>Race Boot Pack</t>
  </si>
  <si>
    <t>cyan blue</t>
  </si>
  <si>
    <t>34 x 31 x 48</t>
  </si>
  <si>
    <t>Race Daypack</t>
  </si>
  <si>
    <t>31 x 20 x 43</t>
  </si>
  <si>
    <t>8</t>
  </si>
  <si>
    <t>Race Backpack Team Large</t>
  </si>
  <si>
    <t>35 x 34 x 65</t>
  </si>
  <si>
    <t>Race Backpack Team Medium</t>
  </si>
  <si>
    <t>35 x 34 x 53</t>
  </si>
  <si>
    <t>Race Backpack Team Small</t>
  </si>
  <si>
    <t>33 x 32 x 42</t>
  </si>
  <si>
    <t>Race Sports Bag</t>
  </si>
  <si>
    <t>71 x 35 x 37</t>
  </si>
  <si>
    <t>Race Jumbo Sports Bag</t>
  </si>
  <si>
    <t>82 x 43.5 x 52</t>
  </si>
  <si>
    <t>Race Boot &amp; Helmet Backpack</t>
  </si>
  <si>
    <t>39 x 30 x 47</t>
  </si>
  <si>
    <t>14</t>
  </si>
  <si>
    <t>Race Single Ski Bag 175cm</t>
  </si>
  <si>
    <t>183 x 15 x 35</t>
  </si>
  <si>
    <t>Race Single Ski Bag 195cm</t>
  </si>
  <si>
    <t>203 x 15 x 35</t>
  </si>
  <si>
    <t>Race Double Ski Bag 195cm</t>
  </si>
  <si>
    <t>203 x 26 x 40</t>
  </si>
  <si>
    <t>Race Single Ski Bag 165+15+15</t>
  </si>
  <si>
    <t>(165+15 x 2) x 15 x 15</t>
  </si>
  <si>
    <t>Race 6Pair Ski Wheel Bag</t>
  </si>
  <si>
    <t>200 x 46.5 x 27</t>
  </si>
  <si>
    <t>Race 4Pair Ski Bag padded 230 cm</t>
  </si>
  <si>
    <t>238 x 141</t>
  </si>
  <si>
    <t xml:space="preserve">        RACE PROGRAM  2017/18</t>
  </si>
  <si>
    <t>RACE PROGRAM 2017/18</t>
  </si>
  <si>
    <t>1</t>
  </si>
  <si>
    <t>3</t>
  </si>
  <si>
    <t>4</t>
  </si>
  <si>
    <t>DRS 80 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</si>
</sst>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164" formatCode="#,##0.00\ &quot;zł&quot;"/>
    <numFmt numFmtId="165" formatCode="_-[$€]* #,##0.00_-;\-[$€]* #,##0.00_-;_-[$€]* &quot;-&quot;??_-;_-@_-"/>
    <numFmt numFmtId="166" formatCode="_-* #,##0.00\ _€_-;\-* #,##0.00\ _€_-;_-* &quot;-&quot;??\ _€_-;_-@_-"/>
    <numFmt numFmtId="167" formatCode="_-* #,##0.00_-;\-* #,##0.00_-;_-* &quot;-&quot;??_-;_-@_-"/>
    <numFmt numFmtId="168" formatCode="_-* #,##0.00\ &quot;€&quot;_-;\-* #,##0.00\ &quot;€&quot;_-;_-* &quot;-&quot;??\ &quot;€&quot;_-;_-@_-"/>
    <numFmt numFmtId="169" formatCode="_-&quot;L.&quot;\ * #,##0.00_-;\-&quot;L.&quot;\ * #,##0.00_-;_-&quot;L.&quot;\ * &quot;-&quot;??_-;_-@_-"/>
    <numFmt numFmtId="170" formatCode="_-* #,##0.00\ [$zł-415]_-;\-* #,##0.00\ [$zł-415]_-;_-* &quot;-&quot;??\ [$zł-415]_-;_-@_-"/>
    <numFmt numFmtId="171" formatCode="_-* #,##0\ [$zł-415]_-;\-* #,##0\ [$zł-415]_-;_-* &quot;-&quot;??\ [$zł-415]_-;_-@_-"/>
  </numFmts>
  <fonts count="83">
    <font>
      <sz val="11"/>
      <color theme="1"/>
      <name val="Czcionka tekstu podstawowego"/>
      <family val="2"/>
      <charset val="238"/>
    </font>
    <font>
      <sz val="10"/>
      <name val="Arial"/>
    </font>
    <font>
      <sz val="10"/>
      <name val="Arial CE"/>
      <charset val="238"/>
    </font>
    <font>
      <b/>
      <sz val="18"/>
      <name val="Arial CE"/>
      <family val="2"/>
      <charset val="238"/>
    </font>
    <font>
      <b/>
      <sz val="20"/>
      <name val="Arial CE"/>
      <charset val="238"/>
    </font>
    <font>
      <b/>
      <sz val="16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10"/>
      <color indexed="22"/>
      <name val="Arial"/>
      <family val="2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u/>
      <sz val="7.5"/>
      <color indexed="12"/>
      <name val="Arial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Tahoma"/>
    </font>
    <font>
      <sz val="11"/>
      <color indexed="8"/>
      <name val="Calibri"/>
      <family val="2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0"/>
      <name val="Verdana"/>
      <family val="2"/>
    </font>
    <font>
      <sz val="12"/>
      <name val="新細明體"/>
      <family val="1"/>
      <charset val="136"/>
    </font>
    <font>
      <b/>
      <sz val="28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24"/>
      <name val="Arial"/>
      <family val="2"/>
      <charset val="238"/>
    </font>
    <font>
      <b/>
      <sz val="12"/>
      <name val="Arial"/>
      <family val="2"/>
      <charset val="238"/>
    </font>
    <font>
      <u/>
      <sz val="11"/>
      <name val="Arial"/>
      <family val="2"/>
      <charset val="238"/>
    </font>
    <font>
      <u/>
      <sz val="11"/>
      <name val="Arial"/>
      <family val="2"/>
    </font>
    <font>
      <u/>
      <sz val="10"/>
      <name val="Arial"/>
      <family val="2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name val="Arial"/>
      <family val="2"/>
    </font>
    <font>
      <sz val="12"/>
      <name val="Book Antiqua"/>
      <family val="1"/>
    </font>
    <font>
      <b/>
      <sz val="14"/>
      <color indexed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sz val="14"/>
      <name val="Arial"/>
      <family val="2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b/>
      <sz val="20"/>
      <name val="Arial CE"/>
      <family val="2"/>
      <charset val="238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b/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u/>
      <sz val="12.65"/>
      <color theme="10"/>
      <name val="Calibri"/>
      <family val="2"/>
      <charset val="238"/>
    </font>
    <font>
      <u/>
      <sz val="8.5"/>
      <color theme="10"/>
      <name val="Arial"/>
      <family val="2"/>
      <charset val="238"/>
    </font>
    <font>
      <b/>
      <u/>
      <sz val="11"/>
      <color rgb="FFC00000"/>
      <name val="Verdana"/>
      <family val="2"/>
    </font>
    <font>
      <b/>
      <u/>
      <sz val="11"/>
      <color rgb="FF006600"/>
      <name val="Verdana"/>
      <family val="2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2" borderId="64" applyNumberFormat="0" applyAlignment="0" applyProtection="0"/>
    <xf numFmtId="0" fontId="61" fillId="33" borderId="65" applyNumberFormat="0" applyAlignment="0" applyProtection="0"/>
    <xf numFmtId="0" fontId="62" fillId="33" borderId="65" applyNumberFormat="0" applyAlignment="0" applyProtection="0"/>
    <xf numFmtId="0" fontId="63" fillId="34" borderId="0" applyNumberFormat="0" applyBorder="0" applyAlignment="0" applyProtection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2" borderId="1">
      <alignment horizontal="left" vertical="center" indent="1"/>
    </xf>
    <xf numFmtId="0" fontId="67" fillId="2" borderId="1">
      <alignment horizontal="left" vertical="center" indent="1"/>
    </xf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68" fillId="0" borderId="66" applyNumberFormat="0" applyFill="0" applyAlignment="0" applyProtection="0"/>
    <xf numFmtId="0" fontId="69" fillId="35" borderId="67" applyNumberFormat="0" applyAlignment="0" applyProtection="0"/>
    <xf numFmtId="167" fontId="18" fillId="0" borderId="0" applyFont="0" applyFill="0" applyBorder="0" applyAlignment="0" applyProtection="0"/>
    <xf numFmtId="0" fontId="70" fillId="0" borderId="68" applyNumberFormat="0" applyFill="0" applyAlignment="0" applyProtection="0"/>
    <xf numFmtId="0" fontId="71" fillId="0" borderId="69" applyNumberFormat="0" applyFill="0" applyAlignment="0" applyProtection="0"/>
    <xf numFmtId="0" fontId="72" fillId="0" borderId="70" applyNumberFormat="0" applyFill="0" applyAlignment="0" applyProtection="0"/>
    <xf numFmtId="0" fontId="72" fillId="0" borderId="0" applyNumberFormat="0" applyFill="0" applyBorder="0" applyAlignment="0" applyProtection="0"/>
    <xf numFmtId="0" fontId="73" fillId="36" borderId="0" applyNumberFormat="0" applyBorder="0" applyAlignment="0" applyProtection="0"/>
    <xf numFmtId="0" fontId="6" fillId="0" borderId="0" applyFill="0" applyBorder="0"/>
    <xf numFmtId="0" fontId="18" fillId="0" borderId="0"/>
    <xf numFmtId="0" fontId="74" fillId="0" borderId="0"/>
    <xf numFmtId="0" fontId="19" fillId="0" borderId="0"/>
    <xf numFmtId="0" fontId="20" fillId="0" borderId="0"/>
    <xf numFmtId="0" fontId="75" fillId="0" borderId="0"/>
    <xf numFmtId="0" fontId="2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2" fillId="0" borderId="0"/>
    <xf numFmtId="0" fontId="2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57" fillId="0" borderId="0"/>
    <xf numFmtId="0" fontId="14" fillId="0" borderId="0"/>
    <xf numFmtId="0" fontId="6" fillId="0" borderId="0"/>
    <xf numFmtId="0" fontId="23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58" fillId="0" borderId="0"/>
    <xf numFmtId="0" fontId="20" fillId="0" borderId="0"/>
    <xf numFmtId="0" fontId="20" fillId="0" borderId="0"/>
    <xf numFmtId="0" fontId="21" fillId="0" borderId="0"/>
    <xf numFmtId="0" fontId="58" fillId="0" borderId="0"/>
    <xf numFmtId="0" fontId="75" fillId="0" borderId="0"/>
    <xf numFmtId="0" fontId="21" fillId="0" borderId="0"/>
    <xf numFmtId="0" fontId="20" fillId="0" borderId="0"/>
    <xf numFmtId="0" fontId="75" fillId="0" borderId="0"/>
    <xf numFmtId="0" fontId="20" fillId="0" borderId="0"/>
    <xf numFmtId="0" fontId="5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58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58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58" fillId="37" borderId="71" applyNumberFormat="0" applyFont="0" applyAlignment="0" applyProtection="0"/>
    <xf numFmtId="0" fontId="22" fillId="37" borderId="71" applyNumberFormat="0" applyFont="0" applyAlignment="0" applyProtection="0"/>
    <xf numFmtId="0" fontId="76" fillId="33" borderId="6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58" fillId="0" borderId="0"/>
    <xf numFmtId="0" fontId="18" fillId="0" borderId="0"/>
    <xf numFmtId="0" fontId="58" fillId="0" borderId="0"/>
    <xf numFmtId="0" fontId="58" fillId="0" borderId="0"/>
    <xf numFmtId="0" fontId="77" fillId="0" borderId="0"/>
    <xf numFmtId="0" fontId="77" fillId="0" borderId="0"/>
    <xf numFmtId="0" fontId="7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58" fillId="0" borderId="0"/>
    <xf numFmtId="0" fontId="27" fillId="0" borderId="0"/>
    <xf numFmtId="0" fontId="78" fillId="0" borderId="7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58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22" fillId="37" borderId="71" applyNumberFormat="0" applyFont="0" applyAlignment="0" applyProtection="0"/>
    <xf numFmtId="0" fontId="58" fillId="37" borderId="71" applyNumberFormat="0" applyFont="0" applyAlignment="0" applyProtection="0"/>
    <xf numFmtId="0" fontId="58" fillId="37" borderId="71" applyNumberFormat="0" applyFont="0" applyAlignment="0" applyProtection="0"/>
    <xf numFmtId="168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82" fillId="38" borderId="0" applyNumberFormat="0" applyBorder="0" applyAlignment="0" applyProtection="0"/>
    <xf numFmtId="0" fontId="28" fillId="0" borderId="0">
      <alignment vertical="center"/>
    </xf>
  </cellStyleXfs>
  <cellXfs count="363">
    <xf numFmtId="0" fontId="0" fillId="0" borderId="0" xfId="0"/>
    <xf numFmtId="0" fontId="1" fillId="0" borderId="0" xfId="77"/>
    <xf numFmtId="0" fontId="2" fillId="0" borderId="0" xfId="126"/>
    <xf numFmtId="0" fontId="3" fillId="0" borderId="0" xfId="77" applyFont="1" applyAlignment="1">
      <alignment horizontal="center"/>
    </xf>
    <xf numFmtId="0" fontId="4" fillId="0" borderId="0" xfId="77" applyFont="1" applyAlignment="1">
      <alignment horizontal="center"/>
    </xf>
    <xf numFmtId="0" fontId="1" fillId="0" borderId="0" xfId="77" applyNumberFormat="1" applyFill="1" applyBorder="1"/>
    <xf numFmtId="0" fontId="1" fillId="0" borderId="0" xfId="77" applyFill="1" applyBorder="1"/>
    <xf numFmtId="164" fontId="1" fillId="0" borderId="0" xfId="77" applyNumberFormat="1"/>
    <xf numFmtId="0" fontId="5" fillId="0" borderId="0" xfId="77" applyFont="1" applyAlignment="1">
      <alignment horizontal="center"/>
    </xf>
    <xf numFmtId="0" fontId="2" fillId="0" borderId="0" xfId="126" applyAlignment="1">
      <alignment vertical="top"/>
    </xf>
    <xf numFmtId="0" fontId="6" fillId="0" borderId="0" xfId="77" applyFont="1" applyBorder="1"/>
    <xf numFmtId="0" fontId="7" fillId="0" borderId="0" xfId="77" applyNumberFormat="1" applyFont="1" applyFill="1" applyBorder="1" applyAlignment="1">
      <alignment vertical="center" wrapText="1"/>
    </xf>
    <xf numFmtId="0" fontId="7" fillId="0" borderId="0" xfId="77" applyFont="1" applyBorder="1" applyAlignment="1">
      <alignment vertical="center" wrapText="1"/>
    </xf>
    <xf numFmtId="164" fontId="6" fillId="0" borderId="0" xfId="77" applyNumberFormat="1" applyFont="1" applyFill="1" applyBorder="1" applyAlignment="1">
      <alignment horizontal="right"/>
    </xf>
    <xf numFmtId="0" fontId="8" fillId="3" borderId="2" xfId="77" applyFont="1" applyFill="1" applyBorder="1" applyAlignment="1">
      <alignment horizontal="center"/>
    </xf>
    <xf numFmtId="0" fontId="8" fillId="3" borderId="3" xfId="77" applyFont="1" applyFill="1" applyBorder="1" applyAlignment="1">
      <alignment wrapText="1"/>
    </xf>
    <xf numFmtId="0" fontId="9" fillId="3" borderId="4" xfId="77" applyFont="1" applyFill="1" applyBorder="1" applyAlignment="1">
      <alignment horizontal="center"/>
    </xf>
    <xf numFmtId="0" fontId="6" fillId="3" borderId="4" xfId="77" applyFont="1" applyFill="1" applyBorder="1" applyAlignment="1">
      <alignment horizontal="center"/>
    </xf>
    <xf numFmtId="0" fontId="6" fillId="3" borderId="3" xfId="77" applyFont="1" applyFill="1" applyBorder="1" applyAlignment="1">
      <alignment horizontal="center"/>
    </xf>
    <xf numFmtId="0" fontId="7" fillId="0" borderId="5" xfId="77" applyNumberFormat="1" applyFont="1" applyFill="1" applyBorder="1" applyAlignment="1">
      <alignment horizontal="center" vertical="center"/>
    </xf>
    <xf numFmtId="0" fontId="7" fillId="0" borderId="6" xfId="77" applyFont="1" applyBorder="1" applyAlignment="1">
      <alignment horizontal="center" vertical="center" wrapText="1"/>
    </xf>
    <xf numFmtId="0" fontId="7" fillId="0" borderId="3" xfId="77" applyFont="1" applyBorder="1" applyAlignment="1">
      <alignment horizontal="center" vertical="center" wrapText="1"/>
    </xf>
    <xf numFmtId="164" fontId="7" fillId="0" borderId="5" xfId="77" applyNumberFormat="1" applyFont="1" applyBorder="1" applyAlignment="1">
      <alignment horizontal="center" vertical="center" wrapText="1"/>
    </xf>
    <xf numFmtId="0" fontId="10" fillId="0" borderId="0" xfId="77" applyFont="1"/>
    <xf numFmtId="0" fontId="6" fillId="0" borderId="7" xfId="77" applyFont="1" applyBorder="1" applyAlignment="1">
      <alignment horizontal="center"/>
    </xf>
    <xf numFmtId="3" fontId="12" fillId="4" borderId="7" xfId="77" applyNumberFormat="1" applyFont="1" applyFill="1" applyBorder="1"/>
    <xf numFmtId="3" fontId="12" fillId="0" borderId="7" xfId="77" applyNumberFormat="1" applyFont="1" applyBorder="1"/>
    <xf numFmtId="3" fontId="12" fillId="4" borderId="8" xfId="77" applyNumberFormat="1" applyFont="1" applyFill="1" applyBorder="1"/>
    <xf numFmtId="3" fontId="6" fillId="0" borderId="9" xfId="77" applyNumberFormat="1" applyFont="1" applyFill="1" applyBorder="1" applyAlignment="1">
      <alignment horizontal="center" vertical="center"/>
    </xf>
    <xf numFmtId="164" fontId="6" fillId="0" borderId="10" xfId="77" applyNumberFormat="1" applyFont="1" applyFill="1" applyBorder="1" applyAlignment="1">
      <alignment horizontal="center" vertical="center"/>
    </xf>
    <xf numFmtId="164" fontId="6" fillId="0" borderId="8" xfId="77" applyNumberFormat="1" applyFont="1" applyBorder="1" applyAlignment="1">
      <alignment horizontal="center" vertical="center"/>
    </xf>
    <xf numFmtId="164" fontId="6" fillId="0" borderId="9" xfId="77" applyNumberFormat="1" applyFont="1" applyBorder="1" applyAlignment="1">
      <alignment horizontal="center" vertical="center"/>
    </xf>
    <xf numFmtId="0" fontId="6" fillId="0" borderId="11" xfId="77" applyFont="1" applyBorder="1" applyAlignment="1">
      <alignment horizontal="center"/>
    </xf>
    <xf numFmtId="3" fontId="12" fillId="4" borderId="11" xfId="77" applyNumberFormat="1" applyFont="1" applyFill="1" applyBorder="1"/>
    <xf numFmtId="3" fontId="12" fillId="0" borderId="11" xfId="77" applyNumberFormat="1" applyFont="1" applyFill="1" applyBorder="1"/>
    <xf numFmtId="3" fontId="12" fillId="4" borderId="1" xfId="77" applyNumberFormat="1" applyFont="1" applyFill="1" applyBorder="1"/>
    <xf numFmtId="164" fontId="6" fillId="0" borderId="1" xfId="77" applyNumberFormat="1" applyFont="1" applyBorder="1" applyAlignment="1">
      <alignment horizontal="center" vertical="center"/>
    </xf>
    <xf numFmtId="0" fontId="6" fillId="0" borderId="12" xfId="77" applyFont="1" applyBorder="1" applyAlignment="1">
      <alignment horizontal="center"/>
    </xf>
    <xf numFmtId="3" fontId="12" fillId="4" borderId="12" xfId="77" applyNumberFormat="1" applyFont="1" applyFill="1" applyBorder="1"/>
    <xf numFmtId="3" fontId="12" fillId="0" borderId="12" xfId="77" applyNumberFormat="1" applyFont="1" applyFill="1" applyBorder="1"/>
    <xf numFmtId="3" fontId="12" fillId="4" borderId="13" xfId="77" applyNumberFormat="1" applyFont="1" applyFill="1" applyBorder="1"/>
    <xf numFmtId="164" fontId="6" fillId="0" borderId="14" xfId="77" applyNumberFormat="1" applyFont="1" applyBorder="1" applyAlignment="1">
      <alignment horizontal="center" vertical="center"/>
    </xf>
    <xf numFmtId="164" fontId="6" fillId="0" borderId="15" xfId="77" applyNumberFormat="1" applyFont="1" applyBorder="1" applyAlignment="1">
      <alignment horizontal="center" vertical="center"/>
    </xf>
    <xf numFmtId="0" fontId="8" fillId="3" borderId="4" xfId="77" applyFont="1" applyFill="1" applyBorder="1" applyAlignment="1">
      <alignment wrapText="1"/>
    </xf>
    <xf numFmtId="3" fontId="12" fillId="0" borderId="11" xfId="77" applyNumberFormat="1" applyFont="1" applyBorder="1"/>
    <xf numFmtId="3" fontId="12" fillId="0" borderId="12" xfId="77" applyNumberFormat="1" applyFont="1" applyBorder="1"/>
    <xf numFmtId="164" fontId="6" fillId="0" borderId="13" xfId="77" applyNumberFormat="1" applyFont="1" applyBorder="1" applyAlignment="1">
      <alignment horizontal="center" vertical="center"/>
    </xf>
    <xf numFmtId="0" fontId="6" fillId="0" borderId="16" xfId="77" applyFont="1" applyBorder="1" applyAlignment="1">
      <alignment horizontal="center"/>
    </xf>
    <xf numFmtId="0" fontId="11" fillId="0" borderId="11" xfId="114" applyFont="1" applyBorder="1" applyAlignment="1">
      <alignment horizontal="center"/>
    </xf>
    <xf numFmtId="0" fontId="6" fillId="0" borderId="17" xfId="77" applyFont="1" applyBorder="1" applyAlignment="1">
      <alignment horizontal="center"/>
    </xf>
    <xf numFmtId="0" fontId="11" fillId="0" borderId="18" xfId="114" applyFont="1" applyBorder="1" applyAlignment="1">
      <alignment horizontal="center"/>
    </xf>
    <xf numFmtId="3" fontId="12" fillId="4" borderId="18" xfId="77" applyNumberFormat="1" applyFont="1" applyFill="1" applyBorder="1"/>
    <xf numFmtId="3" fontId="12" fillId="0" borderId="18" xfId="77" applyNumberFormat="1" applyFont="1" applyBorder="1"/>
    <xf numFmtId="3" fontId="12" fillId="4" borderId="19" xfId="77" applyNumberFormat="1" applyFont="1" applyFill="1" applyBorder="1"/>
    <xf numFmtId="3" fontId="6" fillId="0" borderId="20" xfId="77" applyNumberFormat="1" applyFont="1" applyFill="1" applyBorder="1" applyAlignment="1">
      <alignment horizontal="center" vertical="center"/>
    </xf>
    <xf numFmtId="164" fontId="6" fillId="0" borderId="21" xfId="77" applyNumberFormat="1" applyFont="1" applyBorder="1" applyAlignment="1">
      <alignment horizontal="center" vertical="center"/>
    </xf>
    <xf numFmtId="164" fontId="6" fillId="0" borderId="20" xfId="77" applyNumberFormat="1" applyFont="1" applyBorder="1" applyAlignment="1">
      <alignment horizontal="center" vertical="center"/>
    </xf>
    <xf numFmtId="0" fontId="6" fillId="0" borderId="22" xfId="77" applyFont="1" applyBorder="1" applyAlignment="1">
      <alignment horizontal="center"/>
    </xf>
    <xf numFmtId="3" fontId="12" fillId="0" borderId="7" xfId="77" applyNumberFormat="1" applyFont="1" applyFill="1" applyBorder="1"/>
    <xf numFmtId="0" fontId="6" fillId="0" borderId="23" xfId="77" applyFont="1" applyBorder="1" applyAlignment="1">
      <alignment horizontal="center"/>
    </xf>
    <xf numFmtId="0" fontId="6" fillId="3" borderId="11" xfId="77" applyFont="1" applyFill="1" applyBorder="1" applyAlignment="1">
      <alignment horizontal="center"/>
    </xf>
    <xf numFmtId="0" fontId="6" fillId="3" borderId="8" xfId="77" applyFont="1" applyFill="1" applyBorder="1" applyAlignment="1">
      <alignment horizontal="center"/>
    </xf>
    <xf numFmtId="0" fontId="6" fillId="0" borderId="24" xfId="77" applyNumberFormat="1" applyFont="1" applyFill="1" applyBorder="1" applyAlignment="1">
      <alignment horizontal="center" vertical="center"/>
    </xf>
    <xf numFmtId="164" fontId="6" fillId="0" borderId="25" xfId="77" applyNumberFormat="1" applyFont="1" applyFill="1" applyBorder="1" applyAlignment="1">
      <alignment horizontal="center" vertical="center"/>
    </xf>
    <xf numFmtId="164" fontId="6" fillId="0" borderId="25" xfId="77" applyNumberFormat="1" applyFont="1" applyBorder="1" applyAlignment="1">
      <alignment horizontal="center" vertical="center"/>
    </xf>
    <xf numFmtId="0" fontId="6" fillId="0" borderId="26" xfId="77" applyFont="1" applyBorder="1" applyAlignment="1">
      <alignment horizontal="center"/>
    </xf>
    <xf numFmtId="3" fontId="6" fillId="0" borderId="15" xfId="77" applyNumberFormat="1" applyFont="1" applyFill="1" applyBorder="1" applyAlignment="1">
      <alignment horizontal="center" vertical="center"/>
    </xf>
    <xf numFmtId="0" fontId="6" fillId="3" borderId="2" xfId="77" applyFont="1" applyFill="1" applyBorder="1"/>
    <xf numFmtId="0" fontId="8" fillId="3" borderId="3" xfId="77" applyFont="1" applyFill="1" applyBorder="1" applyAlignment="1">
      <alignment vertical="center"/>
    </xf>
    <xf numFmtId="0" fontId="7" fillId="3" borderId="27" xfId="77" applyFont="1" applyFill="1" applyBorder="1" applyAlignment="1">
      <alignment vertical="center"/>
    </xf>
    <xf numFmtId="0" fontId="7" fillId="3" borderId="27" xfId="77" applyFont="1" applyFill="1" applyBorder="1" applyAlignment="1">
      <alignment horizontal="center" vertical="center"/>
    </xf>
    <xf numFmtId="0" fontId="7" fillId="3" borderId="28" xfId="77" applyFont="1" applyFill="1" applyBorder="1" applyAlignment="1">
      <alignment vertical="center"/>
    </xf>
    <xf numFmtId="0" fontId="6" fillId="0" borderId="2" xfId="77" applyFont="1" applyBorder="1" applyAlignment="1">
      <alignment horizontal="center"/>
    </xf>
    <xf numFmtId="0" fontId="7" fillId="0" borderId="4" xfId="77" applyFont="1" applyFill="1" applyBorder="1" applyAlignment="1" applyProtection="1">
      <alignment horizontal="left"/>
      <protection locked="0"/>
    </xf>
    <xf numFmtId="0" fontId="6" fillId="0" borderId="4" xfId="77" applyFont="1" applyFill="1" applyBorder="1" applyAlignment="1" applyProtection="1">
      <alignment horizontal="center"/>
      <protection locked="0"/>
    </xf>
    <xf numFmtId="3" fontId="12" fillId="4" borderId="27" xfId="77" applyNumberFormat="1" applyFont="1" applyFill="1" applyBorder="1"/>
    <xf numFmtId="0" fontId="6" fillId="0" borderId="5" xfId="77" applyNumberFormat="1" applyFont="1" applyBorder="1" applyAlignment="1">
      <alignment horizontal="center" vertical="center" wrapText="1"/>
    </xf>
    <xf numFmtId="164" fontId="6" fillId="0" borderId="3" xfId="77" applyNumberFormat="1" applyFont="1" applyBorder="1" applyAlignment="1">
      <alignment horizontal="center" vertical="center" wrapText="1"/>
    </xf>
    <xf numFmtId="164" fontId="6" fillId="0" borderId="5" xfId="77" applyNumberFormat="1" applyFont="1" applyBorder="1" applyAlignment="1">
      <alignment horizontal="center" vertical="center"/>
    </xf>
    <xf numFmtId="0" fontId="6" fillId="3" borderId="29" xfId="77" applyFont="1" applyFill="1" applyBorder="1"/>
    <xf numFmtId="0" fontId="8" fillId="3" borderId="30" xfId="77" applyFont="1" applyFill="1" applyBorder="1" applyAlignment="1">
      <alignment vertical="center"/>
    </xf>
    <xf numFmtId="0" fontId="9" fillId="3" borderId="31" xfId="77" applyFont="1" applyFill="1" applyBorder="1" applyAlignment="1">
      <alignment horizontal="center"/>
    </xf>
    <xf numFmtId="0" fontId="7" fillId="3" borderId="31" xfId="77" applyFont="1" applyFill="1" applyBorder="1" applyAlignment="1">
      <alignment horizontal="center" vertical="center"/>
    </xf>
    <xf numFmtId="0" fontId="7" fillId="0" borderId="32" xfId="77" applyNumberFormat="1" applyFont="1" applyFill="1" applyBorder="1" applyAlignment="1">
      <alignment horizontal="center" vertical="center"/>
    </xf>
    <xf numFmtId="0" fontId="6" fillId="0" borderId="33" xfId="114" applyFont="1" applyFill="1" applyBorder="1" applyAlignment="1" applyProtection="1">
      <alignment horizontal="center"/>
      <protection locked="0"/>
    </xf>
    <xf numFmtId="49" fontId="13" fillId="0" borderId="33" xfId="77" applyNumberFormat="1" applyFont="1" applyBorder="1" applyAlignment="1">
      <alignment horizontal="center" shrinkToFit="1"/>
    </xf>
    <xf numFmtId="0" fontId="6" fillId="0" borderId="34" xfId="77" applyNumberFormat="1" applyFont="1" applyBorder="1" applyAlignment="1">
      <alignment horizontal="center" vertical="center" wrapText="1"/>
    </xf>
    <xf numFmtId="164" fontId="6" fillId="0" borderId="35" xfId="77" applyNumberFormat="1" applyFont="1" applyBorder="1" applyAlignment="1">
      <alignment horizontal="center" vertical="center" wrapText="1"/>
    </xf>
    <xf numFmtId="164" fontId="6" fillId="0" borderId="34" xfId="77" applyNumberFormat="1" applyFont="1" applyBorder="1" applyAlignment="1">
      <alignment horizontal="center" vertical="center"/>
    </xf>
    <xf numFmtId="0" fontId="6" fillId="0" borderId="11" xfId="114" applyFont="1" applyFill="1" applyBorder="1" applyAlignment="1" applyProtection="1">
      <alignment horizontal="center"/>
      <protection locked="0"/>
    </xf>
    <xf numFmtId="49" fontId="13" fillId="0" borderId="11" xfId="77" applyNumberFormat="1" applyFont="1" applyBorder="1" applyAlignment="1">
      <alignment horizontal="center" shrinkToFit="1"/>
    </xf>
    <xf numFmtId="0" fontId="6" fillId="0" borderId="24" xfId="77" applyNumberFormat="1" applyFont="1" applyBorder="1" applyAlignment="1">
      <alignment horizontal="center" vertical="center" wrapText="1"/>
    </xf>
    <xf numFmtId="164" fontId="6" fillId="0" borderId="24" xfId="77" applyNumberFormat="1" applyFont="1" applyBorder="1" applyAlignment="1">
      <alignment horizontal="center" vertical="center"/>
    </xf>
    <xf numFmtId="0" fontId="6" fillId="0" borderId="11" xfId="114" applyFont="1" applyBorder="1" applyAlignment="1">
      <alignment horizontal="center"/>
    </xf>
    <xf numFmtId="0" fontId="6" fillId="0" borderId="11" xfId="114" applyFont="1" applyFill="1" applyBorder="1" applyAlignment="1" applyProtection="1">
      <alignment horizontal="center"/>
    </xf>
    <xf numFmtId="164" fontId="6" fillId="0" borderId="1" xfId="77" applyNumberFormat="1" applyFont="1" applyBorder="1" applyAlignment="1">
      <alignment horizontal="center" vertical="center" wrapText="1"/>
    </xf>
    <xf numFmtId="0" fontId="6" fillId="0" borderId="11" xfId="77" applyFont="1" applyFill="1" applyBorder="1" applyAlignment="1" applyProtection="1">
      <alignment horizontal="center"/>
      <protection locked="0"/>
    </xf>
    <xf numFmtId="49" fontId="13" fillId="0" borderId="11" xfId="77" quotePrefix="1" applyNumberFormat="1" applyFont="1" applyBorder="1" applyAlignment="1">
      <alignment horizontal="center" shrinkToFit="1"/>
    </xf>
    <xf numFmtId="0" fontId="6" fillId="0" borderId="18" xfId="77" applyFont="1" applyFill="1" applyBorder="1" applyAlignment="1" applyProtection="1">
      <alignment horizontal="center"/>
      <protection locked="0"/>
    </xf>
    <xf numFmtId="0" fontId="6" fillId="0" borderId="36" xfId="77" applyNumberFormat="1" applyFont="1" applyBorder="1" applyAlignment="1">
      <alignment horizontal="center" vertical="center" wrapText="1"/>
    </xf>
    <xf numFmtId="164" fontId="6" fillId="0" borderId="19" xfId="77" applyNumberFormat="1" applyFont="1" applyBorder="1" applyAlignment="1">
      <alignment horizontal="center" vertical="center"/>
    </xf>
    <xf numFmtId="164" fontId="6" fillId="0" borderId="36" xfId="77" applyNumberFormat="1" applyFont="1" applyBorder="1" applyAlignment="1">
      <alignment horizontal="center" vertical="center"/>
    </xf>
    <xf numFmtId="0" fontId="6" fillId="0" borderId="0" xfId="77" applyFont="1"/>
    <xf numFmtId="0" fontId="6" fillId="0" borderId="0" xfId="77" applyFont="1" applyAlignment="1">
      <alignment horizontal="center"/>
    </xf>
    <xf numFmtId="3" fontId="7" fillId="0" borderId="0" xfId="77" applyNumberFormat="1" applyFont="1" applyFill="1" applyBorder="1"/>
    <xf numFmtId="0" fontId="6" fillId="0" borderId="0" xfId="77" applyFont="1" applyFill="1" applyBorder="1"/>
    <xf numFmtId="0" fontId="6" fillId="0" borderId="0" xfId="77" applyFont="1" applyAlignment="1">
      <alignment horizontal="right"/>
    </xf>
    <xf numFmtId="164" fontId="7" fillId="0" borderId="20" xfId="77" applyNumberFormat="1" applyFont="1" applyBorder="1" applyAlignment="1">
      <alignment horizontal="center"/>
    </xf>
    <xf numFmtId="0" fontId="6" fillId="0" borderId="0" xfId="77" applyNumberFormat="1" applyFont="1"/>
    <xf numFmtId="164" fontId="6" fillId="0" borderId="0" xfId="77" applyNumberFormat="1" applyFont="1"/>
    <xf numFmtId="0" fontId="2" fillId="0" borderId="0" xfId="130" applyFont="1"/>
    <xf numFmtId="0" fontId="2" fillId="0" borderId="0" xfId="130"/>
    <xf numFmtId="0" fontId="6" fillId="0" borderId="0" xfId="77" applyNumberFormat="1" applyFont="1" applyBorder="1" applyAlignment="1">
      <alignment horizontal="center" vertical="center"/>
    </xf>
    <xf numFmtId="0" fontId="6" fillId="0" borderId="0" xfId="77" applyFont="1" applyBorder="1" applyAlignment="1">
      <alignment horizontal="center" vertical="center"/>
    </xf>
    <xf numFmtId="164" fontId="7" fillId="0" borderId="0" xfId="77" applyNumberFormat="1" applyFont="1"/>
    <xf numFmtId="0" fontId="2" fillId="0" borderId="0" xfId="130" applyFont="1" applyAlignment="1">
      <alignment horizontal="center"/>
    </xf>
    <xf numFmtId="0" fontId="6" fillId="0" borderId="0" xfId="77" applyNumberFormat="1" applyFont="1" applyFill="1" applyBorder="1"/>
    <xf numFmtId="0" fontId="1" fillId="0" borderId="0" xfId="77" applyAlignment="1">
      <alignment horizontal="center"/>
    </xf>
    <xf numFmtId="0" fontId="13" fillId="0" borderId="0" xfId="77" applyFont="1"/>
    <xf numFmtId="0" fontId="13" fillId="0" borderId="0" xfId="77" applyFont="1" applyAlignment="1">
      <alignment horizontal="left"/>
    </xf>
    <xf numFmtId="170" fontId="29" fillId="0" borderId="0" xfId="127" applyNumberFormat="1" applyFont="1" applyAlignment="1">
      <alignment horizontal="left" vertical="top"/>
    </xf>
    <xf numFmtId="170" fontId="6" fillId="0" borderId="0" xfId="77" applyNumberFormat="1" applyFont="1"/>
    <xf numFmtId="170" fontId="6" fillId="0" borderId="0" xfId="77" applyNumberFormat="1" applyFont="1" applyAlignment="1">
      <alignment horizontal="center"/>
    </xf>
    <xf numFmtId="0" fontId="12" fillId="0" borderId="0" xfId="77" applyFont="1"/>
    <xf numFmtId="0" fontId="1" fillId="0" borderId="0" xfId="77" applyAlignment="1">
      <alignment horizontal="center" vertical="center"/>
    </xf>
    <xf numFmtId="170" fontId="6" fillId="0" borderId="0" xfId="77" applyNumberFormat="1" applyFont="1" applyAlignment="1">
      <alignment wrapText="1"/>
    </xf>
    <xf numFmtId="0" fontId="6" fillId="0" borderId="0" xfId="127"/>
    <xf numFmtId="0" fontId="30" fillId="0" borderId="0" xfId="127" applyFont="1" applyBorder="1" applyAlignment="1">
      <alignment horizontal="center" vertical="center"/>
    </xf>
    <xf numFmtId="0" fontId="31" fillId="0" borderId="0" xfId="127" applyFont="1" applyAlignment="1"/>
    <xf numFmtId="0" fontId="32" fillId="0" borderId="0" xfId="127" applyFont="1" applyAlignment="1">
      <alignment horizontal="left"/>
    </xf>
    <xf numFmtId="170" fontId="6" fillId="0" borderId="0" xfId="127" applyNumberFormat="1"/>
    <xf numFmtId="170" fontId="33" fillId="0" borderId="0" xfId="127" applyNumberFormat="1" applyFont="1" applyAlignment="1"/>
    <xf numFmtId="164" fontId="33" fillId="0" borderId="0" xfId="127" applyNumberFormat="1" applyFont="1" applyAlignment="1"/>
    <xf numFmtId="0" fontId="30" fillId="0" borderId="0" xfId="127" applyFont="1" applyAlignment="1"/>
    <xf numFmtId="0" fontId="33" fillId="0" borderId="0" xfId="127" applyFont="1" applyAlignment="1"/>
    <xf numFmtId="0" fontId="34" fillId="0" borderId="0" xfId="127" applyFont="1" applyAlignment="1">
      <alignment horizontal="right"/>
    </xf>
    <xf numFmtId="0" fontId="7" fillId="0" borderId="0" xfId="127" applyFont="1" applyAlignment="1">
      <alignment horizontal="right"/>
    </xf>
    <xf numFmtId="0" fontId="6" fillId="0" borderId="0" xfId="127" applyAlignment="1">
      <alignment horizontal="center" vertical="center"/>
    </xf>
    <xf numFmtId="0" fontId="6" fillId="0" borderId="0" xfId="127" applyFont="1" applyAlignment="1">
      <alignment horizontal="right" vertical="center"/>
    </xf>
    <xf numFmtId="0" fontId="6" fillId="0" borderId="22" xfId="77" applyFont="1" applyBorder="1"/>
    <xf numFmtId="0" fontId="6" fillId="0" borderId="33" xfId="77" applyFont="1" applyBorder="1" applyAlignment="1">
      <alignment horizontal="center"/>
    </xf>
    <xf numFmtId="0" fontId="35" fillId="0" borderId="33" xfId="77" applyFont="1" applyBorder="1"/>
    <xf numFmtId="0" fontId="36" fillId="0" borderId="33" xfId="77" applyFont="1" applyBorder="1" applyAlignment="1">
      <alignment horizontal="left"/>
    </xf>
    <xf numFmtId="170" fontId="37" fillId="0" borderId="33" xfId="77" applyNumberFormat="1" applyFont="1" applyBorder="1"/>
    <xf numFmtId="170" fontId="37" fillId="0" borderId="35" xfId="77" applyNumberFormat="1" applyFont="1" applyBorder="1" applyAlignment="1">
      <alignment horizontal="center"/>
    </xf>
    <xf numFmtId="49" fontId="38" fillId="0" borderId="31" xfId="77" applyNumberFormat="1" applyFont="1" applyBorder="1" applyAlignment="1">
      <alignment horizontal="center" vertical="center"/>
    </xf>
    <xf numFmtId="49" fontId="34" fillId="0" borderId="31" xfId="77" applyNumberFormat="1" applyFont="1" applyBorder="1" applyAlignment="1">
      <alignment horizontal="center" vertical="center"/>
    </xf>
    <xf numFmtId="0" fontId="38" fillId="0" borderId="31" xfId="77" applyFont="1" applyBorder="1" applyAlignment="1">
      <alignment horizontal="center" vertical="center"/>
    </xf>
    <xf numFmtId="0" fontId="39" fillId="0" borderId="35" xfId="77" applyFont="1" applyBorder="1" applyAlignment="1">
      <alignment horizontal="center" vertical="center"/>
    </xf>
    <xf numFmtId="0" fontId="37" fillId="0" borderId="22" xfId="77" applyFont="1" applyBorder="1" applyAlignment="1">
      <alignment horizontal="center" vertical="center"/>
    </xf>
    <xf numFmtId="0" fontId="37" fillId="0" borderId="37" xfId="77" applyFont="1" applyBorder="1" applyAlignment="1">
      <alignment horizontal="left"/>
    </xf>
    <xf numFmtId="0" fontId="37" fillId="0" borderId="0" xfId="77" applyFont="1" applyAlignment="1">
      <alignment horizontal="left"/>
    </xf>
    <xf numFmtId="0" fontId="6" fillId="0" borderId="38" xfId="77" applyFont="1" applyBorder="1"/>
    <xf numFmtId="0" fontId="6" fillId="0" borderId="39" xfId="77" applyFont="1" applyBorder="1" applyAlignment="1">
      <alignment horizontal="center"/>
    </xf>
    <xf numFmtId="0" fontId="35" fillId="0" borderId="39" xfId="77" applyFont="1" applyBorder="1"/>
    <xf numFmtId="0" fontId="36" fillId="0" borderId="39" xfId="77" applyFont="1" applyBorder="1" applyAlignment="1">
      <alignment horizontal="left"/>
    </xf>
    <xf numFmtId="170" fontId="37" fillId="0" borderId="39" xfId="77" applyNumberFormat="1" applyFont="1" applyBorder="1"/>
    <xf numFmtId="171" fontId="37" fillId="0" borderId="39" xfId="77" applyNumberFormat="1" applyFont="1" applyBorder="1" applyAlignment="1">
      <alignment horizontal="right" vertical="center"/>
    </xf>
    <xf numFmtId="49" fontId="34" fillId="0" borderId="11" xfId="128" applyNumberFormat="1" applyFont="1" applyFill="1" applyBorder="1" applyAlignment="1">
      <alignment horizontal="center" vertical="center"/>
    </xf>
    <xf numFmtId="49" fontId="34" fillId="0" borderId="11" xfId="77" applyNumberFormat="1" applyFont="1" applyFill="1" applyBorder="1" applyAlignment="1">
      <alignment horizontal="center" vertical="center"/>
    </xf>
    <xf numFmtId="49" fontId="38" fillId="0" borderId="11" xfId="77" applyNumberFormat="1" applyFont="1" applyFill="1" applyBorder="1" applyAlignment="1">
      <alignment horizontal="center" vertical="center"/>
    </xf>
    <xf numFmtId="49" fontId="34" fillId="0" borderId="1" xfId="77" applyNumberFormat="1" applyFont="1" applyFill="1" applyBorder="1" applyAlignment="1">
      <alignment horizontal="center" vertical="center"/>
    </xf>
    <xf numFmtId="0" fontId="37" fillId="0" borderId="38" xfId="77" applyFont="1" applyBorder="1" applyAlignment="1">
      <alignment horizontal="center" vertical="center"/>
    </xf>
    <xf numFmtId="0" fontId="37" fillId="0" borderId="40" xfId="77" applyFont="1" applyBorder="1" applyAlignment="1">
      <alignment horizontal="left"/>
    </xf>
    <xf numFmtId="0" fontId="34" fillId="0" borderId="17" xfId="77" applyFont="1" applyBorder="1" applyAlignment="1">
      <alignment horizontal="center" vertical="center"/>
    </xf>
    <xf numFmtId="0" fontId="34" fillId="0" borderId="18" xfId="77" applyFont="1" applyBorder="1" applyAlignment="1">
      <alignment horizontal="center" vertical="center" wrapText="1"/>
    </xf>
    <xf numFmtId="0" fontId="34" fillId="0" borderId="18" xfId="77" applyFont="1" applyBorder="1" applyAlignment="1">
      <alignment horizontal="center" vertical="center"/>
    </xf>
    <xf numFmtId="0" fontId="38" fillId="0" borderId="18" xfId="77" applyFont="1" applyBorder="1" applyAlignment="1">
      <alignment horizontal="center" vertical="center"/>
    </xf>
    <xf numFmtId="170" fontId="38" fillId="0" borderId="18" xfId="77" applyNumberFormat="1" applyFont="1" applyBorder="1" applyAlignment="1">
      <alignment horizontal="center" vertical="center" wrapText="1"/>
    </xf>
    <xf numFmtId="170" fontId="38" fillId="0" borderId="19" xfId="77" applyNumberFormat="1" applyFont="1" applyBorder="1" applyAlignment="1">
      <alignment horizontal="center" vertical="center" wrapText="1"/>
    </xf>
    <xf numFmtId="49" fontId="38" fillId="0" borderId="41" xfId="77" applyNumberFormat="1" applyFont="1" applyBorder="1" applyAlignment="1">
      <alignment horizontal="center" vertical="center" wrapText="1"/>
    </xf>
    <xf numFmtId="0" fontId="38" fillId="0" borderId="41" xfId="77" applyFont="1" applyBorder="1" applyAlignment="1">
      <alignment horizontal="center" vertical="center"/>
    </xf>
    <xf numFmtId="0" fontId="39" fillId="0" borderId="19" xfId="77" applyFont="1" applyBorder="1" applyAlignment="1">
      <alignment horizontal="center" vertical="center"/>
    </xf>
    <xf numFmtId="0" fontId="34" fillId="0" borderId="17" xfId="77" applyFont="1" applyBorder="1" applyAlignment="1">
      <alignment horizontal="center" vertical="center" wrapText="1"/>
    </xf>
    <xf numFmtId="0" fontId="34" fillId="0" borderId="42" xfId="77" applyFont="1" applyBorder="1" applyAlignment="1">
      <alignment horizontal="center" vertical="center" wrapText="1"/>
    </xf>
    <xf numFmtId="0" fontId="6" fillId="5" borderId="29" xfId="77" applyFont="1" applyFill="1" applyBorder="1" applyAlignment="1">
      <alignment vertical="center"/>
    </xf>
    <xf numFmtId="0" fontId="6" fillId="5" borderId="31" xfId="77" applyFont="1" applyFill="1" applyBorder="1" applyAlignment="1">
      <alignment horizontal="center" vertical="center"/>
    </xf>
    <xf numFmtId="0" fontId="40" fillId="5" borderId="31" xfId="77" applyFont="1" applyFill="1" applyBorder="1" applyAlignment="1">
      <alignment vertical="center"/>
    </xf>
    <xf numFmtId="0" fontId="41" fillId="5" borderId="31" xfId="77" applyFont="1" applyFill="1" applyBorder="1" applyAlignment="1">
      <alignment horizontal="left" vertical="center"/>
    </xf>
    <xf numFmtId="170" fontId="6" fillId="5" borderId="31" xfId="77" applyNumberFormat="1" applyFont="1" applyFill="1" applyBorder="1" applyAlignment="1">
      <alignment vertical="center"/>
    </xf>
    <xf numFmtId="170" fontId="6" fillId="5" borderId="30" xfId="77" applyNumberFormat="1" applyFont="1" applyFill="1" applyBorder="1" applyAlignment="1">
      <alignment horizontal="center" vertical="center"/>
    </xf>
    <xf numFmtId="0" fontId="12" fillId="5" borderId="31" xfId="77" applyFont="1" applyFill="1" applyBorder="1" applyAlignment="1">
      <alignment horizontal="center" vertical="center"/>
    </xf>
    <xf numFmtId="0" fontId="42" fillId="5" borderId="31" xfId="77" applyFont="1" applyFill="1" applyBorder="1" applyAlignment="1">
      <alignment horizontal="center" vertical="center"/>
    </xf>
    <xf numFmtId="0" fontId="43" fillId="5" borderId="31" xfId="77" applyFont="1" applyFill="1" applyBorder="1" applyAlignment="1">
      <alignment horizontal="center" vertical="center"/>
    </xf>
    <xf numFmtId="0" fontId="13" fillId="5" borderId="43" xfId="77" applyFont="1" applyFill="1" applyBorder="1" applyAlignment="1">
      <alignment vertical="center"/>
    </xf>
    <xf numFmtId="0" fontId="44" fillId="5" borderId="44" xfId="77" applyFont="1" applyFill="1" applyBorder="1" applyAlignment="1">
      <alignment horizontal="center" vertical="center"/>
    </xf>
    <xf numFmtId="164" fontId="44" fillId="5" borderId="43" xfId="77" applyNumberFormat="1" applyFont="1" applyFill="1" applyBorder="1" applyAlignment="1">
      <alignment horizontal="center" vertical="center"/>
    </xf>
    <xf numFmtId="0" fontId="12" fillId="0" borderId="22" xfId="77" applyFont="1" applyBorder="1" applyAlignment="1">
      <alignment horizontal="center" vertical="center"/>
    </xf>
    <xf numFmtId="0" fontId="45" fillId="0" borderId="33" xfId="114" applyFont="1" applyFill="1" applyBorder="1" applyAlignment="1">
      <alignment vertical="center"/>
    </xf>
    <xf numFmtId="0" fontId="46" fillId="0" borderId="33" xfId="114" applyFont="1" applyFill="1" applyBorder="1" applyAlignment="1">
      <alignment vertical="center"/>
    </xf>
    <xf numFmtId="0" fontId="45" fillId="0" borderId="33" xfId="114" applyFont="1" applyFill="1" applyBorder="1" applyAlignment="1">
      <alignment horizontal="center" vertical="center"/>
    </xf>
    <xf numFmtId="170" fontId="47" fillId="0" borderId="45" xfId="77" applyNumberFormat="1" applyFont="1" applyBorder="1" applyAlignment="1">
      <alignment vertical="center"/>
    </xf>
    <xf numFmtId="171" fontId="47" fillId="0" borderId="35" xfId="77" applyNumberFormat="1" applyFont="1" applyBorder="1" applyAlignment="1">
      <alignment horizontal="center" vertical="center"/>
    </xf>
    <xf numFmtId="0" fontId="12" fillId="6" borderId="33" xfId="77" applyFont="1" applyFill="1" applyBorder="1" applyAlignment="1">
      <alignment horizontal="center" vertical="center"/>
    </xf>
    <xf numFmtId="0" fontId="12" fillId="0" borderId="33" xfId="77" applyFont="1" applyBorder="1" applyAlignment="1">
      <alignment horizontal="center" vertical="center"/>
    </xf>
    <xf numFmtId="0" fontId="42" fillId="0" borderId="33" xfId="77" applyFont="1" applyBorder="1" applyAlignment="1">
      <alignment horizontal="center" vertical="center"/>
    </xf>
    <xf numFmtId="164" fontId="12" fillId="0" borderId="37" xfId="77" applyNumberFormat="1" applyFont="1" applyBorder="1" applyAlignment="1">
      <alignment vertical="center"/>
    </xf>
    <xf numFmtId="0" fontId="12" fillId="0" borderId="16" xfId="77" applyFont="1" applyBorder="1" applyAlignment="1">
      <alignment horizontal="center" vertical="center"/>
    </xf>
    <xf numFmtId="0" fontId="45" fillId="0" borderId="11" xfId="114" applyFont="1" applyFill="1" applyBorder="1" applyAlignment="1">
      <alignment vertical="center"/>
    </xf>
    <xf numFmtId="0" fontId="46" fillId="0" borderId="11" xfId="114" applyFont="1" applyFill="1" applyBorder="1" applyAlignment="1">
      <alignment vertical="center"/>
    </xf>
    <xf numFmtId="0" fontId="45" fillId="0" borderId="11" xfId="114" applyFont="1" applyFill="1" applyBorder="1" applyAlignment="1">
      <alignment horizontal="center" vertical="center"/>
    </xf>
    <xf numFmtId="170" fontId="47" fillId="0" borderId="46" xfId="77" applyNumberFormat="1" applyFont="1" applyBorder="1" applyAlignment="1">
      <alignment vertical="center"/>
    </xf>
    <xf numFmtId="171" fontId="47" fillId="0" borderId="8" xfId="77" applyNumberFormat="1" applyFont="1" applyBorder="1" applyAlignment="1">
      <alignment horizontal="center" vertical="center"/>
    </xf>
    <xf numFmtId="0" fontId="12" fillId="6" borderId="7" xfId="77" applyFont="1" applyFill="1" applyBorder="1" applyAlignment="1">
      <alignment horizontal="center" vertical="center"/>
    </xf>
    <xf numFmtId="0" fontId="12" fillId="0" borderId="7" xfId="77" applyFont="1" applyBorder="1" applyAlignment="1">
      <alignment horizontal="center" vertical="center"/>
    </xf>
    <xf numFmtId="0" fontId="42" fillId="0" borderId="7" xfId="77" applyFont="1" applyBorder="1" applyAlignment="1">
      <alignment horizontal="center" vertical="center"/>
    </xf>
    <xf numFmtId="0" fontId="12" fillId="0" borderId="47" xfId="77" applyFont="1" applyBorder="1" applyAlignment="1">
      <alignment horizontal="center" vertical="center"/>
    </xf>
    <xf numFmtId="164" fontId="12" fillId="0" borderId="48" xfId="77" applyNumberFormat="1" applyFont="1" applyBorder="1" applyAlignment="1">
      <alignment vertical="center"/>
    </xf>
    <xf numFmtId="0" fontId="12" fillId="0" borderId="17" xfId="77" applyFont="1" applyBorder="1" applyAlignment="1">
      <alignment horizontal="center" vertical="center"/>
    </xf>
    <xf numFmtId="0" fontId="45" fillId="0" borderId="18" xfId="114" applyFont="1" applyFill="1" applyBorder="1" applyAlignment="1">
      <alignment vertical="center"/>
    </xf>
    <xf numFmtId="0" fontId="46" fillId="0" borderId="18" xfId="114" applyFont="1" applyFill="1" applyBorder="1" applyAlignment="1">
      <alignment vertical="center"/>
    </xf>
    <xf numFmtId="0" fontId="45" fillId="0" borderId="18" xfId="114" applyFont="1" applyFill="1" applyBorder="1" applyAlignment="1">
      <alignment horizontal="center" vertical="center"/>
    </xf>
    <xf numFmtId="170" fontId="47" fillId="0" borderId="18" xfId="77" applyNumberFormat="1" applyFont="1" applyBorder="1" applyAlignment="1">
      <alignment vertical="center"/>
    </xf>
    <xf numFmtId="171" fontId="47" fillId="0" borderId="21" xfId="77" applyNumberFormat="1" applyFont="1" applyBorder="1" applyAlignment="1">
      <alignment horizontal="center" vertical="center"/>
    </xf>
    <xf numFmtId="0" fontId="12" fillId="6" borderId="41" xfId="77" applyFont="1" applyFill="1" applyBorder="1" applyAlignment="1">
      <alignment horizontal="center" vertical="center"/>
    </xf>
    <xf numFmtId="0" fontId="12" fillId="0" borderId="41" xfId="77" applyFont="1" applyBorder="1" applyAlignment="1">
      <alignment horizontal="center" vertical="center"/>
    </xf>
    <xf numFmtId="0" fontId="42" fillId="0" borderId="41" xfId="77" applyFont="1" applyBorder="1" applyAlignment="1">
      <alignment horizontal="center" vertical="center"/>
    </xf>
    <xf numFmtId="0" fontId="12" fillId="0" borderId="49" xfId="77" applyFont="1" applyBorder="1" applyAlignment="1">
      <alignment horizontal="center" vertical="center"/>
    </xf>
    <xf numFmtId="164" fontId="12" fillId="0" borderId="50" xfId="77" applyNumberFormat="1" applyFont="1" applyBorder="1" applyAlignment="1">
      <alignment vertical="center"/>
    </xf>
    <xf numFmtId="0" fontId="6" fillId="5" borderId="38" xfId="77" applyFont="1" applyFill="1" applyBorder="1" applyAlignment="1">
      <alignment vertical="center"/>
    </xf>
    <xf numFmtId="170" fontId="6" fillId="5" borderId="39" xfId="77" applyNumberFormat="1" applyFont="1" applyFill="1" applyBorder="1" applyAlignment="1">
      <alignment vertical="center"/>
    </xf>
    <xf numFmtId="0" fontId="40" fillId="5" borderId="39" xfId="77" applyFont="1" applyFill="1" applyBorder="1" applyAlignment="1">
      <alignment vertical="center"/>
    </xf>
    <xf numFmtId="170" fontId="6" fillId="5" borderId="14" xfId="77" applyNumberFormat="1" applyFont="1" applyFill="1" applyBorder="1" applyAlignment="1">
      <alignment horizontal="center" vertical="center"/>
    </xf>
    <xf numFmtId="0" fontId="12" fillId="5" borderId="39" xfId="77" applyFont="1" applyFill="1" applyBorder="1" applyAlignment="1">
      <alignment horizontal="center" vertical="center"/>
    </xf>
    <xf numFmtId="0" fontId="42" fillId="5" borderId="39" xfId="77" applyFont="1" applyFill="1" applyBorder="1" applyAlignment="1">
      <alignment horizontal="center" vertical="center"/>
    </xf>
    <xf numFmtId="0" fontId="43" fillId="5" borderId="39" xfId="77" applyFont="1" applyFill="1" applyBorder="1" applyAlignment="1">
      <alignment horizontal="center" vertical="center"/>
    </xf>
    <xf numFmtId="0" fontId="13" fillId="5" borderId="40" xfId="77" applyFont="1" applyFill="1" applyBorder="1" applyAlignment="1">
      <alignment vertical="center"/>
    </xf>
    <xf numFmtId="0" fontId="44" fillId="5" borderId="51" xfId="77" applyFont="1" applyFill="1" applyBorder="1" applyAlignment="1">
      <alignment horizontal="center" vertical="center"/>
    </xf>
    <xf numFmtId="164" fontId="44" fillId="5" borderId="40" xfId="77" applyNumberFormat="1" applyFont="1" applyFill="1" applyBorder="1" applyAlignment="1">
      <alignment horizontal="center" vertical="center"/>
    </xf>
    <xf numFmtId="171" fontId="47" fillId="0" borderId="1" xfId="77" applyNumberFormat="1" applyFont="1" applyBorder="1" applyAlignment="1">
      <alignment horizontal="center" vertical="center"/>
    </xf>
    <xf numFmtId="0" fontId="12" fillId="0" borderId="11" xfId="77" applyFont="1" applyBorder="1" applyAlignment="1">
      <alignment horizontal="center" vertical="center"/>
    </xf>
    <xf numFmtId="0" fontId="42" fillId="0" borderId="11" xfId="77" applyFont="1" applyBorder="1" applyAlignment="1">
      <alignment horizontal="center" vertical="center"/>
    </xf>
    <xf numFmtId="164" fontId="12" fillId="0" borderId="52" xfId="77" applyNumberFormat="1" applyFont="1" applyBorder="1" applyAlignment="1">
      <alignment vertical="center"/>
    </xf>
    <xf numFmtId="171" fontId="47" fillId="0" borderId="19" xfId="77" applyNumberFormat="1" applyFont="1" applyBorder="1" applyAlignment="1">
      <alignment horizontal="center" vertical="center"/>
    </xf>
    <xf numFmtId="0" fontId="12" fillId="0" borderId="18" xfId="77" applyFont="1" applyBorder="1" applyAlignment="1">
      <alignment horizontal="center" vertical="center"/>
    </xf>
    <xf numFmtId="0" fontId="42" fillId="0" borderId="18" xfId="77" applyFont="1" applyBorder="1" applyAlignment="1">
      <alignment horizontal="center" vertical="center"/>
    </xf>
    <xf numFmtId="164" fontId="12" fillId="0" borderId="42" xfId="77" applyNumberFormat="1" applyFont="1" applyBorder="1" applyAlignment="1">
      <alignment vertical="center"/>
    </xf>
    <xf numFmtId="0" fontId="12" fillId="5" borderId="38" xfId="77" applyFont="1" applyFill="1" applyBorder="1" applyAlignment="1">
      <alignment horizontal="center" vertical="center"/>
    </xf>
    <xf numFmtId="0" fontId="48" fillId="0" borderId="33" xfId="77" applyFont="1" applyBorder="1" applyAlignment="1">
      <alignment vertical="center"/>
    </xf>
    <xf numFmtId="171" fontId="47" fillId="0" borderId="33" xfId="77" applyNumberFormat="1" applyFont="1" applyBorder="1" applyAlignment="1">
      <alignment horizontal="center" vertical="center"/>
    </xf>
    <xf numFmtId="0" fontId="48" fillId="0" borderId="11" xfId="77" applyFont="1" applyBorder="1" applyAlignment="1">
      <alignment vertical="center"/>
    </xf>
    <xf numFmtId="171" fontId="47" fillId="0" borderId="11" xfId="77" applyNumberFormat="1" applyFont="1" applyBorder="1" applyAlignment="1">
      <alignment horizontal="center" vertical="center"/>
    </xf>
    <xf numFmtId="0" fontId="12" fillId="0" borderId="11" xfId="77" applyFont="1" applyFill="1" applyBorder="1" applyAlignment="1">
      <alignment horizontal="center" vertical="center"/>
    </xf>
    <xf numFmtId="0" fontId="48" fillId="0" borderId="18" xfId="77" applyFont="1" applyBorder="1" applyAlignment="1">
      <alignment vertical="center"/>
    </xf>
    <xf numFmtId="171" fontId="47" fillId="0" borderId="18" xfId="77" applyNumberFormat="1" applyFont="1" applyBorder="1" applyAlignment="1">
      <alignment horizontal="center" vertical="center"/>
    </xf>
    <xf numFmtId="171" fontId="47" fillId="5" borderId="14" xfId="77" applyNumberFormat="1" applyFont="1" applyFill="1" applyBorder="1" applyAlignment="1">
      <alignment horizontal="center" vertical="center"/>
    </xf>
    <xf numFmtId="0" fontId="13" fillId="2" borderId="14" xfId="77" applyFont="1" applyFill="1" applyBorder="1" applyAlignment="1">
      <alignment horizontal="center" vertical="center"/>
    </xf>
    <xf numFmtId="0" fontId="12" fillId="0" borderId="46" xfId="77" applyFont="1" applyBorder="1" applyAlignment="1">
      <alignment horizontal="center" vertical="center"/>
    </xf>
    <xf numFmtId="0" fontId="12" fillId="0" borderId="22" xfId="103" applyFont="1" applyBorder="1" applyAlignment="1">
      <alignment horizontal="center" vertical="center"/>
    </xf>
    <xf numFmtId="0" fontId="12" fillId="0" borderId="33" xfId="103" applyFont="1" applyFill="1" applyBorder="1" applyAlignment="1">
      <alignment vertical="center"/>
    </xf>
    <xf numFmtId="0" fontId="49" fillId="0" borderId="33" xfId="103" applyFont="1" applyBorder="1" applyAlignment="1">
      <alignment vertical="center"/>
    </xf>
    <xf numFmtId="0" fontId="12" fillId="0" borderId="33" xfId="77" applyFont="1" applyFill="1" applyBorder="1" applyAlignment="1">
      <alignment horizontal="center" vertical="center"/>
    </xf>
    <xf numFmtId="170" fontId="47" fillId="0" borderId="45" xfId="103" applyNumberFormat="1" applyFont="1" applyBorder="1" applyAlignment="1">
      <alignment vertical="center"/>
    </xf>
    <xf numFmtId="171" fontId="37" fillId="0" borderId="33" xfId="103" applyNumberFormat="1" applyFont="1" applyBorder="1" applyAlignment="1">
      <alignment horizontal="right" vertical="center"/>
    </xf>
    <xf numFmtId="49" fontId="34" fillId="0" borderId="33" xfId="128" applyNumberFormat="1" applyFont="1" applyFill="1" applyBorder="1" applyAlignment="1">
      <alignment horizontal="center" vertical="center"/>
    </xf>
    <xf numFmtId="0" fontId="13" fillId="0" borderId="35" xfId="77" applyFont="1" applyBorder="1" applyAlignment="1">
      <alignment horizontal="center" vertical="center"/>
    </xf>
    <xf numFmtId="0" fontId="44" fillId="2" borderId="29" xfId="77" applyFont="1" applyFill="1" applyBorder="1" applyAlignment="1">
      <alignment horizontal="center" vertical="center"/>
    </xf>
    <xf numFmtId="0" fontId="44" fillId="2" borderId="53" xfId="77" applyFont="1" applyFill="1" applyBorder="1" applyAlignment="1">
      <alignment horizontal="center" vertical="center"/>
    </xf>
    <xf numFmtId="0" fontId="34" fillId="0" borderId="39" xfId="77" applyFont="1" applyFill="1" applyBorder="1" applyAlignment="1">
      <alignment horizontal="center" vertical="center"/>
    </xf>
    <xf numFmtId="0" fontId="44" fillId="5" borderId="5" xfId="77" applyFont="1" applyFill="1" applyBorder="1" applyAlignment="1">
      <alignment horizontal="center" vertical="center"/>
    </xf>
    <xf numFmtId="164" fontId="44" fillId="5" borderId="5" xfId="77" applyNumberFormat="1" applyFont="1" applyFill="1" applyBorder="1" applyAlignment="1">
      <alignment horizontal="center" vertical="center"/>
    </xf>
    <xf numFmtId="0" fontId="12" fillId="6" borderId="37" xfId="77" applyFont="1" applyFill="1" applyBorder="1" applyAlignment="1">
      <alignment horizontal="center" vertical="center"/>
    </xf>
    <xf numFmtId="0" fontId="12" fillId="0" borderId="45" xfId="77" applyFont="1" applyBorder="1" applyAlignment="1">
      <alignment horizontal="center" vertical="center"/>
    </xf>
    <xf numFmtId="0" fontId="12" fillId="6" borderId="48" xfId="77" applyFont="1" applyFill="1" applyBorder="1" applyAlignment="1">
      <alignment horizontal="center" vertical="center"/>
    </xf>
    <xf numFmtId="170" fontId="47" fillId="0" borderId="54" xfId="77" applyNumberFormat="1" applyFont="1" applyBorder="1" applyAlignment="1">
      <alignment vertical="center"/>
    </xf>
    <xf numFmtId="0" fontId="12" fillId="0" borderId="55" xfId="77" applyFont="1" applyBorder="1" applyAlignment="1">
      <alignment horizontal="center" vertical="center"/>
    </xf>
    <xf numFmtId="0" fontId="18" fillId="0" borderId="0" xfId="77" applyFont="1" applyAlignment="1">
      <alignment horizontal="left"/>
    </xf>
    <xf numFmtId="0" fontId="13" fillId="0" borderId="0" xfId="77" applyFont="1" applyAlignment="1">
      <alignment horizontal="center"/>
    </xf>
    <xf numFmtId="0" fontId="31" fillId="0" borderId="0" xfId="77" applyFont="1" applyBorder="1" applyAlignment="1">
      <alignment horizontal="right" vertical="center"/>
    </xf>
    <xf numFmtId="0" fontId="31" fillId="0" borderId="56" xfId="77" applyFont="1" applyBorder="1" applyAlignment="1">
      <alignment horizontal="right" vertical="center"/>
    </xf>
    <xf numFmtId="0" fontId="34" fillId="0" borderId="20" xfId="77" applyFont="1" applyBorder="1" applyAlignment="1">
      <alignment horizontal="right" vertical="center"/>
    </xf>
    <xf numFmtId="0" fontId="8" fillId="0" borderId="20" xfId="77" applyFont="1" applyBorder="1" applyAlignment="1">
      <alignment horizontal="center" vertical="center"/>
    </xf>
    <xf numFmtId="164" fontId="8" fillId="0" borderId="20" xfId="77" applyNumberFormat="1" applyFont="1" applyBorder="1" applyAlignment="1">
      <alignment horizontal="center" vertical="center"/>
    </xf>
    <xf numFmtId="49" fontId="2" fillId="0" borderId="0" xfId="130" applyNumberFormat="1"/>
    <xf numFmtId="164" fontId="2" fillId="0" borderId="0" xfId="130" applyNumberFormat="1"/>
    <xf numFmtId="164" fontId="2" fillId="0" borderId="0" xfId="130" applyNumberFormat="1" applyFont="1"/>
    <xf numFmtId="0" fontId="6" fillId="0" borderId="0" xfId="77" applyFont="1" applyAlignment="1">
      <alignment horizontal="right" vertical="center"/>
    </xf>
    <xf numFmtId="0" fontId="6" fillId="0" borderId="0" xfId="77" applyFont="1" applyFill="1"/>
    <xf numFmtId="0" fontId="6" fillId="0" borderId="0" xfId="77" applyFont="1" applyAlignment="1">
      <alignment horizontal="center" vertical="center"/>
    </xf>
    <xf numFmtId="0" fontId="12" fillId="6" borderId="50" xfId="77" applyFont="1" applyFill="1" applyBorder="1" applyAlignment="1">
      <alignment horizontal="center" vertical="center"/>
    </xf>
    <xf numFmtId="170" fontId="47" fillId="5" borderId="18" xfId="77" applyNumberFormat="1" applyFont="1" applyFill="1" applyBorder="1" applyAlignment="1">
      <alignment vertical="center"/>
    </xf>
    <xf numFmtId="170" fontId="6" fillId="5" borderId="41" xfId="77" applyNumberFormat="1" applyFont="1" applyFill="1" applyBorder="1" applyAlignment="1">
      <alignment vertical="center"/>
    </xf>
    <xf numFmtId="164" fontId="6" fillId="0" borderId="17" xfId="77" applyNumberFormat="1" applyFont="1" applyFill="1" applyBorder="1" applyAlignment="1">
      <alignment horizontal="center" vertical="center"/>
    </xf>
    <xf numFmtId="0" fontId="6" fillId="0" borderId="0" xfId="131"/>
    <xf numFmtId="0" fontId="50" fillId="0" borderId="0" xfId="130" applyFont="1" applyAlignment="1"/>
    <xf numFmtId="164" fontId="6" fillId="0" borderId="0" xfId="131" applyNumberFormat="1"/>
    <xf numFmtId="0" fontId="6" fillId="0" borderId="0" xfId="131" applyNumberFormat="1" applyAlignment="1">
      <alignment horizontal="center"/>
    </xf>
    <xf numFmtId="3" fontId="6" fillId="0" borderId="0" xfId="131" applyNumberFormat="1"/>
    <xf numFmtId="0" fontId="51" fillId="0" borderId="0" xfId="130" applyFont="1" applyAlignment="1"/>
    <xf numFmtId="0" fontId="12" fillId="0" borderId="0" xfId="131" applyFont="1" applyFill="1" applyAlignment="1">
      <alignment vertical="center"/>
    </xf>
    <xf numFmtId="164" fontId="12" fillId="0" borderId="0" xfId="131" applyNumberFormat="1" applyFont="1" applyFill="1" applyAlignment="1">
      <alignment vertical="center"/>
    </xf>
    <xf numFmtId="0" fontId="12" fillId="0" borderId="0" xfId="131" applyNumberFormat="1" applyFont="1" applyFill="1" applyAlignment="1">
      <alignment horizontal="center" vertical="center"/>
    </xf>
    <xf numFmtId="0" fontId="6" fillId="0" borderId="0" xfId="131" applyAlignment="1">
      <alignment vertical="center"/>
    </xf>
    <xf numFmtId="0" fontId="34" fillId="7" borderId="31" xfId="131" applyFont="1" applyFill="1" applyBorder="1" applyAlignment="1">
      <alignment horizontal="left" vertical="center"/>
    </xf>
    <xf numFmtId="0" fontId="34" fillId="7" borderId="44" xfId="131" applyFont="1" applyFill="1" applyBorder="1" applyAlignment="1">
      <alignment horizontal="center" vertical="center"/>
    </xf>
    <xf numFmtId="0" fontId="34" fillId="7" borderId="31" xfId="131" applyFont="1" applyFill="1" applyBorder="1" applyAlignment="1">
      <alignment horizontal="center" vertical="center"/>
    </xf>
    <xf numFmtId="164" fontId="34" fillId="7" borderId="30" xfId="131" applyNumberFormat="1" applyFont="1" applyFill="1" applyBorder="1" applyAlignment="1">
      <alignment horizontal="center" vertical="center" wrapText="1"/>
    </xf>
    <xf numFmtId="0" fontId="34" fillId="7" borderId="30" xfId="131" applyNumberFormat="1" applyFont="1" applyFill="1" applyBorder="1" applyAlignment="1">
      <alignment horizontal="center" vertical="center"/>
    </xf>
    <xf numFmtId="164" fontId="34" fillId="7" borderId="43" xfId="131" applyNumberFormat="1" applyFont="1" applyFill="1" applyBorder="1" applyAlignment="1">
      <alignment horizontal="center" vertical="center" wrapText="1"/>
    </xf>
    <xf numFmtId="49" fontId="13" fillId="0" borderId="16" xfId="129" applyNumberFormat="1" applyFont="1" applyBorder="1" applyAlignment="1">
      <alignment horizontal="center" vertical="center"/>
    </xf>
    <xf numFmtId="164" fontId="52" fillId="0" borderId="11" xfId="131" applyNumberFormat="1" applyFont="1" applyFill="1" applyBorder="1" applyAlignment="1">
      <alignment horizontal="center" vertical="center"/>
    </xf>
    <xf numFmtId="164" fontId="13" fillId="0" borderId="11" xfId="131" applyNumberFormat="1" applyFont="1" applyFill="1" applyBorder="1" applyAlignment="1">
      <alignment horizontal="center" vertical="center" wrapText="1"/>
    </xf>
    <xf numFmtId="0" fontId="52" fillId="0" borderId="11" xfId="131" applyNumberFormat="1" applyFont="1" applyFill="1" applyBorder="1" applyAlignment="1">
      <alignment horizontal="center" vertical="center"/>
    </xf>
    <xf numFmtId="164" fontId="53" fillId="0" borderId="52" xfId="131" applyNumberFormat="1" applyFont="1" applyBorder="1" applyAlignment="1">
      <alignment horizontal="center"/>
    </xf>
    <xf numFmtId="49" fontId="13" fillId="0" borderId="17" xfId="129" applyNumberFormat="1" applyFont="1" applyBorder="1" applyAlignment="1">
      <alignment horizontal="center" vertical="center"/>
    </xf>
    <xf numFmtId="164" fontId="52" fillId="0" borderId="18" xfId="131" applyNumberFormat="1" applyFont="1" applyFill="1" applyBorder="1" applyAlignment="1">
      <alignment horizontal="center" vertical="center"/>
    </xf>
    <xf numFmtId="164" fontId="13" fillId="0" borderId="18" xfId="131" applyNumberFormat="1" applyFont="1" applyFill="1" applyBorder="1" applyAlignment="1">
      <alignment horizontal="center" vertical="center" wrapText="1"/>
    </xf>
    <xf numFmtId="0" fontId="52" fillId="0" borderId="18" xfId="131" applyNumberFormat="1" applyFont="1" applyFill="1" applyBorder="1" applyAlignment="1">
      <alignment horizontal="center" vertical="center"/>
    </xf>
    <xf numFmtId="164" fontId="53" fillId="0" borderId="42" xfId="131" applyNumberFormat="1" applyFont="1" applyBorder="1" applyAlignment="1">
      <alignment horizontal="center"/>
    </xf>
    <xf numFmtId="0" fontId="12" fillId="7" borderId="57" xfId="131" applyFont="1" applyFill="1" applyBorder="1" applyAlignment="1">
      <alignment horizontal="center" vertical="center"/>
    </xf>
    <xf numFmtId="0" fontId="13" fillId="0" borderId="11" xfId="114" applyFont="1" applyBorder="1" applyAlignment="1">
      <alignment horizontal="center" vertical="center"/>
    </xf>
    <xf numFmtId="0" fontId="13" fillId="0" borderId="11" xfId="114" applyFont="1" applyBorder="1" applyAlignment="1">
      <alignment horizontal="center"/>
    </xf>
    <xf numFmtId="0" fontId="13" fillId="0" borderId="11" xfId="114" applyFont="1" applyFill="1" applyBorder="1" applyAlignment="1">
      <alignment horizontal="center" vertical="center"/>
    </xf>
    <xf numFmtId="0" fontId="54" fillId="0" borderId="18" xfId="114" applyFont="1" applyBorder="1" applyAlignment="1">
      <alignment horizontal="center" vertical="center"/>
    </xf>
    <xf numFmtId="0" fontId="13" fillId="0" borderId="18" xfId="114" applyFont="1" applyBorder="1" applyAlignment="1">
      <alignment horizontal="center"/>
    </xf>
    <xf numFmtId="0" fontId="13" fillId="0" borderId="18" xfId="114" applyFont="1" applyBorder="1" applyAlignment="1">
      <alignment horizontal="center" vertical="center"/>
    </xf>
    <xf numFmtId="0" fontId="18" fillId="0" borderId="0" xfId="78" applyFont="1"/>
    <xf numFmtId="164" fontId="55" fillId="0" borderId="0" xfId="131" applyNumberFormat="1" applyFont="1" applyFill="1" applyBorder="1" applyAlignment="1">
      <alignment horizontal="right" vertical="center"/>
    </xf>
    <xf numFmtId="0" fontId="53" fillId="0" borderId="56" xfId="131" applyNumberFormat="1" applyFont="1" applyFill="1" applyBorder="1" applyAlignment="1">
      <alignment horizontal="center" vertical="center"/>
    </xf>
    <xf numFmtId="164" fontId="53" fillId="0" borderId="20" xfId="131" applyNumberFormat="1" applyFont="1" applyBorder="1" applyAlignment="1">
      <alignment horizontal="center"/>
    </xf>
    <xf numFmtId="0" fontId="57" fillId="0" borderId="0" xfId="131" applyFont="1"/>
    <xf numFmtId="0" fontId="6" fillId="0" borderId="0" xfId="131" applyAlignment="1">
      <alignment horizontal="right"/>
    </xf>
    <xf numFmtId="0" fontId="11" fillId="0" borderId="33" xfId="114" applyFont="1" applyBorder="1" applyAlignment="1">
      <alignment horizontal="center"/>
    </xf>
    <xf numFmtId="3" fontId="12" fillId="4" borderId="33" xfId="77" applyNumberFormat="1" applyFont="1" applyFill="1" applyBorder="1"/>
    <xf numFmtId="3" fontId="12" fillId="0" borderId="33" xfId="77" applyNumberFormat="1" applyFont="1" applyBorder="1"/>
    <xf numFmtId="3" fontId="12" fillId="4" borderId="35" xfId="77" applyNumberFormat="1" applyFont="1" applyFill="1" applyBorder="1"/>
    <xf numFmtId="3" fontId="6" fillId="0" borderId="34" xfId="77" applyNumberFormat="1" applyFont="1" applyFill="1" applyBorder="1" applyAlignment="1">
      <alignment horizontal="center" vertical="center"/>
    </xf>
    <xf numFmtId="164" fontId="6" fillId="0" borderId="58" xfId="77" applyNumberFormat="1" applyFont="1" applyFill="1" applyBorder="1" applyAlignment="1">
      <alignment horizontal="center" vertical="center"/>
    </xf>
    <xf numFmtId="164" fontId="6" fillId="0" borderId="35" xfId="77" applyNumberFormat="1" applyFont="1" applyBorder="1" applyAlignment="1">
      <alignment horizontal="center" vertical="center"/>
    </xf>
    <xf numFmtId="164" fontId="6" fillId="0" borderId="59" xfId="77" applyNumberFormat="1" applyFont="1" applyFill="1" applyBorder="1" applyAlignment="1">
      <alignment horizontal="center" vertical="center"/>
    </xf>
    <xf numFmtId="0" fontId="56" fillId="0" borderId="7" xfId="114" applyFont="1" applyBorder="1" applyAlignment="1">
      <alignment horizontal="left" vertical="center" indent="1"/>
    </xf>
    <xf numFmtId="0" fontId="56" fillId="0" borderId="11" xfId="114" applyFont="1" applyBorder="1" applyAlignment="1">
      <alignment horizontal="left" vertical="center" indent="1"/>
    </xf>
    <xf numFmtId="0" fontId="56" fillId="0" borderId="12" xfId="114" applyFont="1" applyBorder="1" applyAlignment="1">
      <alignment horizontal="left" vertical="center" indent="1"/>
    </xf>
    <xf numFmtId="0" fontId="56" fillId="0" borderId="33" xfId="114" applyFont="1" applyBorder="1" applyAlignment="1">
      <alignment horizontal="left" vertical="center" indent="1"/>
    </xf>
    <xf numFmtId="0" fontId="56" fillId="0" borderId="18" xfId="114" applyFont="1" applyBorder="1" applyAlignment="1">
      <alignment horizontal="left" vertical="center" indent="1"/>
    </xf>
    <xf numFmtId="0" fontId="56" fillId="0" borderId="60" xfId="114" applyFont="1" applyBorder="1" applyAlignment="1">
      <alignment horizontal="left" vertical="center" indent="1"/>
    </xf>
    <xf numFmtId="0" fontId="7" fillId="0" borderId="1" xfId="77" applyFont="1" applyBorder="1" applyAlignment="1"/>
    <xf numFmtId="0" fontId="56" fillId="0" borderId="61" xfId="114" applyFont="1" applyBorder="1" applyAlignment="1">
      <alignment horizontal="left" vertical="center" indent="1"/>
    </xf>
    <xf numFmtId="0" fontId="7" fillId="0" borderId="33" xfId="77" applyFont="1" applyFill="1" applyBorder="1" applyAlignment="1" applyProtection="1">
      <alignment horizontal="left"/>
      <protection locked="0"/>
    </xf>
    <xf numFmtId="0" fontId="7" fillId="0" borderId="11" xfId="77" applyFont="1" applyFill="1" applyBorder="1" applyAlignment="1" applyProtection="1">
      <alignment horizontal="left"/>
      <protection locked="0"/>
    </xf>
    <xf numFmtId="0" fontId="7" fillId="0" borderId="18" xfId="77" applyFont="1" applyFill="1" applyBorder="1" applyAlignment="1" applyProtection="1">
      <alignment horizontal="left"/>
      <protection locked="0"/>
    </xf>
    <xf numFmtId="0" fontId="31" fillId="0" borderId="11" xfId="114" applyFont="1" applyBorder="1" applyAlignment="1">
      <alignment vertical="center"/>
    </xf>
    <xf numFmtId="0" fontId="31" fillId="0" borderId="18" xfId="114" applyFont="1" applyBorder="1" applyAlignment="1">
      <alignment vertical="center"/>
    </xf>
    <xf numFmtId="0" fontId="7" fillId="3" borderId="44" xfId="77" applyFont="1" applyFill="1" applyBorder="1" applyAlignment="1">
      <alignment horizontal="center" vertical="center"/>
    </xf>
    <xf numFmtId="0" fontId="7" fillId="3" borderId="31" xfId="77" applyFont="1" applyFill="1" applyBorder="1" applyAlignment="1">
      <alignment horizontal="center" vertical="center"/>
    </xf>
    <xf numFmtId="0" fontId="7" fillId="3" borderId="30" xfId="77" applyFont="1" applyFill="1" applyBorder="1" applyAlignment="1">
      <alignment horizontal="center" vertical="center"/>
    </xf>
    <xf numFmtId="0" fontId="7" fillId="3" borderId="63" xfId="77" applyFont="1" applyFill="1" applyBorder="1" applyAlignment="1">
      <alignment horizontal="center" vertical="center"/>
    </xf>
    <xf numFmtId="0" fontId="6" fillId="0" borderId="33" xfId="77" applyFont="1" applyBorder="1" applyAlignment="1">
      <alignment horizontal="center" shrinkToFit="1"/>
    </xf>
    <xf numFmtId="49" fontId="13" fillId="0" borderId="33" xfId="77" applyNumberFormat="1" applyFont="1" applyBorder="1" applyAlignment="1">
      <alignment horizontal="center" shrinkToFit="1"/>
    </xf>
    <xf numFmtId="49" fontId="13" fillId="0" borderId="35" xfId="77" applyNumberFormat="1" applyFont="1" applyBorder="1" applyAlignment="1">
      <alignment horizontal="center" shrinkToFit="1"/>
    </xf>
    <xf numFmtId="0" fontId="6" fillId="0" borderId="11" xfId="77" applyFont="1" applyBorder="1" applyAlignment="1">
      <alignment horizontal="center" shrinkToFit="1"/>
    </xf>
    <xf numFmtId="49" fontId="13" fillId="0" borderId="11" xfId="77" applyNumberFormat="1" applyFont="1" applyBorder="1" applyAlignment="1">
      <alignment horizontal="center" shrinkToFit="1"/>
    </xf>
    <xf numFmtId="49" fontId="13" fillId="0" borderId="1" xfId="77" applyNumberFormat="1" applyFont="1" applyBorder="1" applyAlignment="1">
      <alignment horizontal="center" shrinkToFit="1"/>
    </xf>
    <xf numFmtId="3" fontId="12" fillId="4" borderId="1" xfId="77" applyNumberFormat="1" applyFont="1" applyFill="1" applyBorder="1" applyAlignment="1">
      <alignment horizontal="center"/>
    </xf>
    <xf numFmtId="3" fontId="12" fillId="4" borderId="62" xfId="77" applyNumberFormat="1" applyFont="1" applyFill="1" applyBorder="1" applyAlignment="1">
      <alignment horizontal="center"/>
    </xf>
    <xf numFmtId="49" fontId="12" fillId="0" borderId="11" xfId="77" applyNumberFormat="1" applyFont="1" applyBorder="1" applyAlignment="1">
      <alignment horizontal="center" vertical="center" shrinkToFit="1"/>
    </xf>
    <xf numFmtId="49" fontId="12" fillId="0" borderId="1" xfId="77" applyNumberFormat="1" applyFont="1" applyBorder="1" applyAlignment="1">
      <alignment horizontal="center" vertical="center" shrinkToFit="1"/>
    </xf>
    <xf numFmtId="0" fontId="6" fillId="0" borderId="18" xfId="77" applyFont="1" applyBorder="1" applyAlignment="1">
      <alignment horizontal="center" shrinkToFit="1"/>
    </xf>
    <xf numFmtId="49" fontId="12" fillId="0" borderId="18" xfId="77" applyNumberFormat="1" applyFont="1" applyBorder="1" applyAlignment="1">
      <alignment horizontal="center" vertical="center" shrinkToFit="1"/>
    </xf>
    <xf numFmtId="49" fontId="12" fillId="0" borderId="19" xfId="77" applyNumberFormat="1" applyFont="1" applyBorder="1" applyAlignment="1">
      <alignment horizontal="center" vertical="center" shrinkToFit="1"/>
    </xf>
    <xf numFmtId="0" fontId="2" fillId="0" borderId="0" xfId="130" applyFont="1" applyAlignment="1">
      <alignment horizontal="center"/>
    </xf>
    <xf numFmtId="0" fontId="50" fillId="0" borderId="0" xfId="130" applyFont="1" applyAlignment="1">
      <alignment horizontal="center"/>
    </xf>
    <xf numFmtId="0" fontId="51" fillId="0" borderId="0" xfId="130" applyFont="1" applyAlignment="1">
      <alignment horizontal="center"/>
    </xf>
  </cellXfs>
  <cellStyles count="206">
    <cellStyle name="20 % - Akzent1 2" xfId="1"/>
    <cellStyle name="20 % - Akzent1 3" xfId="2"/>
    <cellStyle name="20 % - Akzent2 2" xfId="3"/>
    <cellStyle name="20 % - Akzent2 3" xfId="4"/>
    <cellStyle name="20 % - Akzent3 2" xfId="5"/>
    <cellStyle name="20 % - Akzent3 3" xfId="6"/>
    <cellStyle name="20 % - Akzent4 2" xfId="7"/>
    <cellStyle name="20 % - Akzent4 3" xfId="8"/>
    <cellStyle name="20 % - Akzent5 2" xfId="9"/>
    <cellStyle name="20 % - Akzent5 3" xfId="10"/>
    <cellStyle name="20 % - Akzent6 2" xfId="11"/>
    <cellStyle name="20 % - Akzent6 3" xfId="12"/>
    <cellStyle name="20% - akcent 1 2" xfId="13"/>
    <cellStyle name="20% - akcent 2 2" xfId="14"/>
    <cellStyle name="20% - akcent 3 2" xfId="15"/>
    <cellStyle name="20% - akcent 4 2" xfId="16"/>
    <cellStyle name="20% - akcent 5 2" xfId="17"/>
    <cellStyle name="20% - akcent 6 2" xfId="18"/>
    <cellStyle name="40 % - Akzent1 2" xfId="19"/>
    <cellStyle name="40 % - Akzent1 3" xfId="20"/>
    <cellStyle name="40 % - Akzent2 2" xfId="21"/>
    <cellStyle name="40 % - Akzent2 3" xfId="22"/>
    <cellStyle name="40 % - Akzent3 2" xfId="23"/>
    <cellStyle name="40 % - Akzent3 3" xfId="24"/>
    <cellStyle name="40 % - Akzent4 2" xfId="25"/>
    <cellStyle name="40 % - Akzent4 3" xfId="26"/>
    <cellStyle name="40 % - Akzent5 2" xfId="27"/>
    <cellStyle name="40 % - Akzent5 3" xfId="28"/>
    <cellStyle name="40 % - Akzent6 2" xfId="29"/>
    <cellStyle name="40 % - Akzent6 3" xfId="30"/>
    <cellStyle name="40% - akcent 1 2" xfId="31"/>
    <cellStyle name="40% - akcent 2 2" xfId="32"/>
    <cellStyle name="40% - akcent 3 2" xfId="33"/>
    <cellStyle name="40% - akcent 4 2" xfId="34"/>
    <cellStyle name="40% - akcent 5 2" xfId="35"/>
    <cellStyle name="40% - akcent 6 2" xfId="36"/>
    <cellStyle name="60% - akcent 1 2" xfId="37"/>
    <cellStyle name="60% - akcent 2 2" xfId="38"/>
    <cellStyle name="60% - akcent 3 2" xfId="39"/>
    <cellStyle name="60% - akcent 4 2" xfId="40"/>
    <cellStyle name="60% - akcent 5 2" xfId="41"/>
    <cellStyle name="60% - akcent 6 2" xfId="42"/>
    <cellStyle name="Akcent 1 2" xfId="43"/>
    <cellStyle name="Akcent 2 2" xfId="44"/>
    <cellStyle name="Akcent 3 2" xfId="45"/>
    <cellStyle name="Akcent 4 2" xfId="46"/>
    <cellStyle name="Akcent 5 2" xfId="47"/>
    <cellStyle name="Akcent 6 2" xfId="48"/>
    <cellStyle name="Dane wejściowe 2" xfId="49"/>
    <cellStyle name="Dane wyjściowe 2" xfId="50"/>
    <cellStyle name="Dane wyjściowe 3" xfId="51"/>
    <cellStyle name="Dobre 2" xfId="52"/>
    <cellStyle name="Euro" xfId="53"/>
    <cellStyle name="Hiperłącze 2" xfId="54"/>
    <cellStyle name="Hiperłącze 2 2" xfId="55"/>
    <cellStyle name="Hiperłącze 3" xfId="56"/>
    <cellStyle name="Hiperłącze 4" xfId="57"/>
    <cellStyle name="Hyper 1 deutsch" xfId="58"/>
    <cellStyle name="Hyper 2 CZ" xfId="59"/>
    <cellStyle name="Hypertextový odkaz_Campingaz 2006" xfId="60"/>
    <cellStyle name="Komma 2" xfId="61"/>
    <cellStyle name="Komórka połączona 2" xfId="62"/>
    <cellStyle name="Komórka zaznaczona 2" xfId="63"/>
    <cellStyle name="Migliaia 2" xfId="64"/>
    <cellStyle name="Nagłówek 1 2" xfId="65"/>
    <cellStyle name="Nagłówek 2 2" xfId="66"/>
    <cellStyle name="Nagłówek 3 2" xfId="67"/>
    <cellStyle name="Nagłówek 4 2" xfId="68"/>
    <cellStyle name="Neutralne 2" xfId="69"/>
    <cellStyle name="Normal_DISTRIBUTOR PRICE LIST" xfId="70"/>
    <cellStyle name="Normale 2" xfId="71"/>
    <cellStyle name="normální 2" xfId="72"/>
    <cellStyle name="normální_List1" xfId="73"/>
    <cellStyle name="Normalny" xfId="0" builtinId="0"/>
    <cellStyle name="Normalny 10" xfId="74"/>
    <cellStyle name="Normalny 11" xfId="75"/>
    <cellStyle name="Normalny 12" xfId="76"/>
    <cellStyle name="Normalny 2" xfId="77"/>
    <cellStyle name="Normalny 2 2" xfId="78"/>
    <cellStyle name="Normalny 2 2 2" xfId="79"/>
    <cellStyle name="Normalny 2 2 3" xfId="80"/>
    <cellStyle name="Normalny 2 3" xfId="81"/>
    <cellStyle name="Normalny 2 4" xfId="82"/>
    <cellStyle name="Normalny 2 4 2" xfId="83"/>
    <cellStyle name="Normalny 2 4 3" xfId="84"/>
    <cellStyle name="Normalny 2 4 4" xfId="85"/>
    <cellStyle name="Normalny 2 5" xfId="86"/>
    <cellStyle name="Normalny 2 5 2" xfId="87"/>
    <cellStyle name="Normalny 2 6" xfId="88"/>
    <cellStyle name="Normalny 3" xfId="89"/>
    <cellStyle name="Normalny 3 2" xfId="90"/>
    <cellStyle name="Normalny 3 2 2" xfId="91"/>
    <cellStyle name="Normalny 3 3" xfId="92"/>
    <cellStyle name="Normalny 3 4" xfId="93"/>
    <cellStyle name="Normalny 4" xfId="94"/>
    <cellStyle name="Normalny 4 2" xfId="95"/>
    <cellStyle name="Normalny 4 2 2" xfId="96"/>
    <cellStyle name="Normalny 4 2 2 2" xfId="97"/>
    <cellStyle name="Normalny 4 2 3" xfId="98"/>
    <cellStyle name="Normalny 4 3" xfId="99"/>
    <cellStyle name="Normalny 4 3 2" xfId="100"/>
    <cellStyle name="Normalny 4 3 3" xfId="101"/>
    <cellStyle name="Normalny 4 3 3 2" xfId="102"/>
    <cellStyle name="Normalny 5" xfId="103"/>
    <cellStyle name="Normalny 5 2" xfId="104"/>
    <cellStyle name="Normalny 5 2 2" xfId="105"/>
    <cellStyle name="Normalny 5 2 3" xfId="106"/>
    <cellStyle name="Normalny 5 3" xfId="107"/>
    <cellStyle name="Normalny 6" xfId="108"/>
    <cellStyle name="Normalny 6 2" xfId="109"/>
    <cellStyle name="Normalny 7" xfId="110"/>
    <cellStyle name="Normalny 7 2" xfId="111"/>
    <cellStyle name="Normalny 7 2 2" xfId="112"/>
    <cellStyle name="Normalny 7 3" xfId="113"/>
    <cellStyle name="Normalny 8" xfId="114"/>
    <cellStyle name="Normalny 8 2" xfId="115"/>
    <cellStyle name="Normalny 8 3" xfId="116"/>
    <cellStyle name="Normalny 8 3 2" xfId="117"/>
    <cellStyle name="Normalny 8 3 3" xfId="118"/>
    <cellStyle name="Normalny 8 4" xfId="119"/>
    <cellStyle name="Normalny 9" xfId="120"/>
    <cellStyle name="Normalny 9 2" xfId="121"/>
    <cellStyle name="Normalny 9 2 2" xfId="122"/>
    <cellStyle name="Normalny 9 2 3" xfId="123"/>
    <cellStyle name="Normalny 9 3" xfId="124"/>
    <cellStyle name="Normalny 9 4" xfId="125"/>
    <cellStyle name="Normalny_RaceButy" xfId="126"/>
    <cellStyle name="Normalny_V_dr_zam_08_09" xfId="127"/>
    <cellStyle name="Normalny_V_pomocniczy_narty_wiazania_04_05" xfId="128"/>
    <cellStyle name="Normalny_Voelkl_Marker_cenniki0405" xfId="129"/>
    <cellStyle name="Normalny_Volkl_cenniki_druki_zamowien_0708" xfId="130"/>
    <cellStyle name="Normalny_Volkl_druk zamówień 09_10 SKI TEAM" xfId="131"/>
    <cellStyle name="Notiz 2" xfId="132"/>
    <cellStyle name="Notiz 2 2" xfId="133"/>
    <cellStyle name="Notiz 2 2 2" xfId="134"/>
    <cellStyle name="Notiz 2 2 2 2" xfId="135"/>
    <cellStyle name="Notiz 2 2 3" xfId="136"/>
    <cellStyle name="Notiz 2 2 4" xfId="137"/>
    <cellStyle name="Notiz 2 2 5" xfId="138"/>
    <cellStyle name="Notiz 2 3" xfId="139"/>
    <cellStyle name="Notiz 3" xfId="140"/>
    <cellStyle name="Notiz 3 2" xfId="141"/>
    <cellStyle name="Notiz 3 2 2" xfId="142"/>
    <cellStyle name="Notiz 3 2 2 2" xfId="143"/>
    <cellStyle name="Notiz 3 2 3" xfId="144"/>
    <cellStyle name="Notiz 3 2 4" xfId="145"/>
    <cellStyle name="Notiz 3 2 5" xfId="146"/>
    <cellStyle name="Notiz 3 3" xfId="147"/>
    <cellStyle name="Notiz 4" xfId="148"/>
    <cellStyle name="Notiz 4 2" xfId="149"/>
    <cellStyle name="Notiz 4 2 2" xfId="150"/>
    <cellStyle name="Notiz 4 2 2 2" xfId="151"/>
    <cellStyle name="Notiz 4 2 3" xfId="152"/>
    <cellStyle name="Notiz 4 2 4" xfId="153"/>
    <cellStyle name="Notiz 4 2 5" xfId="154"/>
    <cellStyle name="Notiz 4 3" xfId="155"/>
    <cellStyle name="Obliczenia 2" xfId="156"/>
    <cellStyle name="Procentowy 2" xfId="157"/>
    <cellStyle name="Procentowy 3" xfId="158"/>
    <cellStyle name="Procentowy 4" xfId="159"/>
    <cellStyle name="Procentowy 4 2" xfId="160"/>
    <cellStyle name="Procentowy 5" xfId="161"/>
    <cellStyle name="Procentowy 5 2" xfId="162"/>
    <cellStyle name="Procentowy 5 3" xfId="163"/>
    <cellStyle name="Procentowy 5 4" xfId="164"/>
    <cellStyle name="Standard 10" xfId="165"/>
    <cellStyle name="Standard 2" xfId="166"/>
    <cellStyle name="Standard 2 2" xfId="167"/>
    <cellStyle name="Standard 2 2 2" xfId="168"/>
    <cellStyle name="Standard 2 3" xfId="169"/>
    <cellStyle name="Standard 2 3 2" xfId="170"/>
    <cellStyle name="Standard 2 5" xfId="171"/>
    <cellStyle name="Standard 3" xfId="172"/>
    <cellStyle name="Standard 3 2" xfId="173"/>
    <cellStyle name="Standard 4" xfId="174"/>
    <cellStyle name="Standard 4 2" xfId="175"/>
    <cellStyle name="Standard 4 2 2" xfId="176"/>
    <cellStyle name="Standard 5" xfId="177"/>
    <cellStyle name="Standard 6" xfId="178"/>
    <cellStyle name="Standard 7" xfId="179"/>
    <cellStyle name="Standard 8" xfId="180"/>
    <cellStyle name="Standard 8 2" xfId="181"/>
    <cellStyle name="Standard 9" xfId="182"/>
    <cellStyle name="Standard_Marker Motion" xfId="183"/>
    <cellStyle name="Suma 2" xfId="184"/>
    <cellStyle name="Tekst objaśnienia 2" xfId="185"/>
    <cellStyle name="Tekst ostrzeżenia 2" xfId="186"/>
    <cellStyle name="Tytuł 2" xfId="187"/>
    <cellStyle name="Uwaga 2" xfId="188"/>
    <cellStyle name="Uwaga 2 2" xfId="189"/>
    <cellStyle name="Uwaga 2 2 2" xfId="190"/>
    <cellStyle name="Uwaga 2 3" xfId="191"/>
    <cellStyle name="Uwaga 2 4" xfId="192"/>
    <cellStyle name="Uwaga 2 5" xfId="193"/>
    <cellStyle name="Uwaga 3" xfId="194"/>
    <cellStyle name="Uwaga 3 2" xfId="195"/>
    <cellStyle name="Uwaga 4" xfId="196"/>
    <cellStyle name="Uwaga 4 2" xfId="197"/>
    <cellStyle name="Uwaga 4 3" xfId="198"/>
    <cellStyle name="Uwaga 4 4" xfId="199"/>
    <cellStyle name="Währung 2" xfId="200"/>
    <cellStyle name="Walutowy 2" xfId="201"/>
    <cellStyle name="Walutowy 2 2" xfId="202"/>
    <cellStyle name="Walutowy 3" xfId="203"/>
    <cellStyle name="Złe 2" xfId="204"/>
    <cellStyle name="一般_VF Vans F12 Girl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image" Target="../media/image9.jpe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1743075</xdr:colOff>
      <xdr:row>3</xdr:row>
      <xdr:rowOff>19050</xdr:rowOff>
    </xdr:to>
    <xdr:pic>
      <xdr:nvPicPr>
        <xdr:cNvPr id="2077" name="Obraz 4" descr="C:\Users\agatao\Desktop\stopka SA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1905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209550</xdr:colOff>
      <xdr:row>0</xdr:row>
      <xdr:rowOff>47625</xdr:rowOff>
    </xdr:from>
    <xdr:to>
      <xdr:col>14</xdr:col>
      <xdr:colOff>809625</xdr:colOff>
      <xdr:row>2</xdr:row>
      <xdr:rowOff>28575</xdr:rowOff>
    </xdr:to>
    <xdr:pic>
      <xdr:nvPicPr>
        <xdr:cNvPr id="2078" name="Obraz 5" descr="MDV-PM-horiz-RGB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300" y="47625"/>
          <a:ext cx="1438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800100</xdr:colOff>
      <xdr:row>1</xdr:row>
      <xdr:rowOff>66675</xdr:rowOff>
    </xdr:from>
    <xdr:to>
      <xdr:col>6</xdr:col>
      <xdr:colOff>133350</xdr:colOff>
      <xdr:row>2</xdr:row>
      <xdr:rowOff>180975</xdr:rowOff>
    </xdr:to>
    <xdr:pic>
      <xdr:nvPicPr>
        <xdr:cNvPr id="2079" name="Obraz 9" descr="Marker-Logo-def-RB-RGB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400050"/>
          <a:ext cx="132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1</xdr:row>
      <xdr:rowOff>47625</xdr:rowOff>
    </xdr:from>
    <xdr:to>
      <xdr:col>10</xdr:col>
      <xdr:colOff>133350</xdr:colOff>
      <xdr:row>2</xdr:row>
      <xdr:rowOff>161925</xdr:rowOff>
    </xdr:to>
    <xdr:pic>
      <xdr:nvPicPr>
        <xdr:cNvPr id="2080" name="Obraz 6" descr="VOELKL_H_K_RGB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81000"/>
          <a:ext cx="12954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1790700</xdr:colOff>
      <xdr:row>18</xdr:row>
      <xdr:rowOff>38100</xdr:rowOff>
    </xdr:from>
    <xdr:to>
      <xdr:col>2</xdr:col>
      <xdr:colOff>2200275</xdr:colOff>
      <xdr:row>18</xdr:row>
      <xdr:rowOff>257175</xdr:rowOff>
    </xdr:to>
    <xdr:pic>
      <xdr:nvPicPr>
        <xdr:cNvPr id="1088" name="Obraz 7" descr="myfit-01-01-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5553075"/>
          <a:ext cx="409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1800225</xdr:colOff>
      <xdr:row>16</xdr:row>
      <xdr:rowOff>57150</xdr:rowOff>
    </xdr:from>
    <xdr:to>
      <xdr:col>2</xdr:col>
      <xdr:colOff>2209800</xdr:colOff>
      <xdr:row>16</xdr:row>
      <xdr:rowOff>285750</xdr:rowOff>
    </xdr:to>
    <xdr:pic>
      <xdr:nvPicPr>
        <xdr:cNvPr id="1089" name="Obraz 8" descr="myfit-01-01-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4981575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1790700</xdr:colOff>
      <xdr:row>15</xdr:row>
      <xdr:rowOff>47625</xdr:rowOff>
    </xdr:from>
    <xdr:to>
      <xdr:col>2</xdr:col>
      <xdr:colOff>2200275</xdr:colOff>
      <xdr:row>15</xdr:row>
      <xdr:rowOff>266700</xdr:rowOff>
    </xdr:to>
    <xdr:pic>
      <xdr:nvPicPr>
        <xdr:cNvPr id="1090" name="Obraz 9" descr="myfit-01-01-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4676775"/>
          <a:ext cx="409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1809750</xdr:colOff>
      <xdr:row>20</xdr:row>
      <xdr:rowOff>0</xdr:rowOff>
    </xdr:from>
    <xdr:to>
      <xdr:col>2</xdr:col>
      <xdr:colOff>2219325</xdr:colOff>
      <xdr:row>20</xdr:row>
      <xdr:rowOff>219075</xdr:rowOff>
    </xdr:to>
    <xdr:pic>
      <xdr:nvPicPr>
        <xdr:cNvPr id="1091" name="Obraz 11" descr="myfit-01-01-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6105525"/>
          <a:ext cx="409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1809750</xdr:colOff>
      <xdr:row>19</xdr:row>
      <xdr:rowOff>19050</xdr:rowOff>
    </xdr:from>
    <xdr:to>
      <xdr:col>2</xdr:col>
      <xdr:colOff>2219325</xdr:colOff>
      <xdr:row>19</xdr:row>
      <xdr:rowOff>247650</xdr:rowOff>
    </xdr:to>
    <xdr:pic>
      <xdr:nvPicPr>
        <xdr:cNvPr id="1092" name="Obraz 13" descr="myfit-01-01-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829300"/>
          <a:ext cx="409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2</xdr:col>
      <xdr:colOff>495300</xdr:colOff>
      <xdr:row>3</xdr:row>
      <xdr:rowOff>85725</xdr:rowOff>
    </xdr:to>
    <xdr:pic>
      <xdr:nvPicPr>
        <xdr:cNvPr id="1093" name="Obraz 57" descr="C:\Users\agatao\Desktop\stopka SAT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1924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447675</xdr:colOff>
      <xdr:row>1</xdr:row>
      <xdr:rowOff>0</xdr:rowOff>
    </xdr:from>
    <xdr:to>
      <xdr:col>12</xdr:col>
      <xdr:colOff>200025</xdr:colOff>
      <xdr:row>4</xdr:row>
      <xdr:rowOff>38100</xdr:rowOff>
    </xdr:to>
    <xdr:pic>
      <xdr:nvPicPr>
        <xdr:cNvPr id="1094" name="Obraz 59" descr="Dalbello-H-greenblack-RGB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495300"/>
          <a:ext cx="2790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1790700</xdr:colOff>
      <xdr:row>17</xdr:row>
      <xdr:rowOff>38100</xdr:rowOff>
    </xdr:from>
    <xdr:to>
      <xdr:col>2</xdr:col>
      <xdr:colOff>2200275</xdr:colOff>
      <xdr:row>17</xdr:row>
      <xdr:rowOff>257175</xdr:rowOff>
    </xdr:to>
    <xdr:pic>
      <xdr:nvPicPr>
        <xdr:cNvPr id="1095" name="Obraz 7" descr="myfit-01-01-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5257800"/>
          <a:ext cx="409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704850</xdr:colOff>
      <xdr:row>0</xdr:row>
      <xdr:rowOff>38100</xdr:rowOff>
    </xdr:from>
    <xdr:to>
      <xdr:col>33</xdr:col>
      <xdr:colOff>1228725</xdr:colOff>
      <xdr:row>1</xdr:row>
      <xdr:rowOff>28575</xdr:rowOff>
    </xdr:to>
    <xdr:pic>
      <xdr:nvPicPr>
        <xdr:cNvPr id="1096" name="Obraz 55" descr="MDV-PM-horiz-RGB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0" y="38100"/>
          <a:ext cx="1476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676275</xdr:colOff>
      <xdr:row>1</xdr:row>
      <xdr:rowOff>238125</xdr:rowOff>
    </xdr:from>
    <xdr:to>
      <xdr:col>5</xdr:col>
      <xdr:colOff>942975</xdr:colOff>
      <xdr:row>3</xdr:row>
      <xdr:rowOff>28575</xdr:rowOff>
    </xdr:to>
    <xdr:pic>
      <xdr:nvPicPr>
        <xdr:cNvPr id="3085" name="Obraz 4" descr="VOELKL_H_K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647700"/>
          <a:ext cx="14097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47625</xdr:rowOff>
    </xdr:from>
    <xdr:to>
      <xdr:col>2</xdr:col>
      <xdr:colOff>1362075</xdr:colOff>
      <xdr:row>2</xdr:row>
      <xdr:rowOff>9525</xdr:rowOff>
    </xdr:to>
    <xdr:pic>
      <xdr:nvPicPr>
        <xdr:cNvPr id="3086" name="Obraz 5" descr="C:\Users\agatao\Desktop\stopka SAT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1666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371475</xdr:colOff>
      <xdr:row>0</xdr:row>
      <xdr:rowOff>47625</xdr:rowOff>
    </xdr:from>
    <xdr:to>
      <xdr:col>9</xdr:col>
      <xdr:colOff>1076325</xdr:colOff>
      <xdr:row>1</xdr:row>
      <xdr:rowOff>66675</xdr:rowOff>
    </xdr:to>
    <xdr:pic>
      <xdr:nvPicPr>
        <xdr:cNvPr id="3087" name="Obraz 4" descr="MDV-PM-horiz-RGB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47625"/>
          <a:ext cx="13239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Zeros="0" view="pageBreakPreview" zoomScaleNormal="100" zoomScaleSheetLayoutView="100" workbookViewId="0">
      <selection activeCell="D42" sqref="D42:H42"/>
    </sheetView>
  </sheetViews>
  <sheetFormatPr defaultRowHeight="12.75"/>
  <cols>
    <col min="1" max="1" width="3" style="1" customWidth="1"/>
    <col min="2" max="2" width="49.75" style="1" customWidth="1"/>
    <col min="3" max="3" width="11.125" style="1" customWidth="1"/>
    <col min="4" max="8" width="5" style="1" customWidth="1"/>
    <col min="9" max="9" width="4.875" style="1" customWidth="1"/>
    <col min="10" max="11" width="5" style="1" customWidth="1"/>
    <col min="12" max="12" width="10" style="5" customWidth="1"/>
    <col min="13" max="13" width="10" style="6" customWidth="1"/>
    <col min="14" max="14" width="11" style="1" bestFit="1" customWidth="1"/>
    <col min="15" max="15" width="11" style="7" bestFit="1" customWidth="1"/>
    <col min="16" max="16" width="4.875" style="1" customWidth="1"/>
    <col min="17" max="16384" width="9" style="1"/>
  </cols>
  <sheetData>
    <row r="1" spans="1:15" ht="26.25">
      <c r="B1" s="2"/>
      <c r="E1" s="3"/>
      <c r="G1" s="4" t="s">
        <v>0</v>
      </c>
    </row>
    <row r="2" spans="1:15" ht="12" customHeight="1">
      <c r="B2" s="2"/>
      <c r="K2" s="8"/>
    </row>
    <row r="3" spans="1:15" ht="26.25">
      <c r="B3" s="2"/>
      <c r="D3" s="3"/>
      <c r="G3" s="4"/>
    </row>
    <row r="4" spans="1:15" ht="7.5" customHeight="1">
      <c r="B4" s="9"/>
    </row>
    <row r="5" spans="1:15" ht="14.2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2"/>
      <c r="N5" s="12"/>
      <c r="O5" s="13" t="s">
        <v>1</v>
      </c>
    </row>
    <row r="6" spans="1:15" s="23" customFormat="1" ht="47.25" customHeight="1" thickBot="1">
      <c r="A6" s="14"/>
      <c r="B6" s="15" t="s">
        <v>2</v>
      </c>
      <c r="C6" s="16" t="s">
        <v>3</v>
      </c>
      <c r="D6" s="17"/>
      <c r="E6" s="17">
        <v>155</v>
      </c>
      <c r="F6" s="17">
        <v>157</v>
      </c>
      <c r="G6" s="17">
        <v>165</v>
      </c>
      <c r="H6" s="17">
        <v>183</v>
      </c>
      <c r="I6" s="17">
        <v>188</v>
      </c>
      <c r="J6" s="17"/>
      <c r="K6" s="18"/>
      <c r="L6" s="19" t="s">
        <v>4</v>
      </c>
      <c r="M6" s="20" t="s">
        <v>191</v>
      </c>
      <c r="N6" s="21" t="s">
        <v>5</v>
      </c>
      <c r="O6" s="22" t="s">
        <v>192</v>
      </c>
    </row>
    <row r="7" spans="1:15" ht="15">
      <c r="A7" s="24">
        <v>1</v>
      </c>
      <c r="B7" s="330" t="s">
        <v>6</v>
      </c>
      <c r="C7" s="24">
        <v>117800</v>
      </c>
      <c r="D7" s="25"/>
      <c r="E7" s="26"/>
      <c r="F7" s="26"/>
      <c r="G7" s="26"/>
      <c r="H7" s="25"/>
      <c r="I7" s="25"/>
      <c r="J7" s="25"/>
      <c r="K7" s="27"/>
      <c r="L7" s="28">
        <f>SUM(D7:K7)</f>
        <v>0</v>
      </c>
      <c r="M7" s="29">
        <f>N7*0.7</f>
        <v>1764</v>
      </c>
      <c r="N7" s="30">
        <v>2520</v>
      </c>
      <c r="O7" s="31">
        <f>L7*M7</f>
        <v>0</v>
      </c>
    </row>
    <row r="8" spans="1:15" ht="15">
      <c r="A8" s="32">
        <v>2</v>
      </c>
      <c r="B8" s="331" t="s">
        <v>7</v>
      </c>
      <c r="C8" s="32">
        <v>117802</v>
      </c>
      <c r="D8" s="25"/>
      <c r="E8" s="26"/>
      <c r="F8" s="26"/>
      <c r="G8" s="26"/>
      <c r="H8" s="25"/>
      <c r="I8" s="25"/>
      <c r="J8" s="25"/>
      <c r="K8" s="27"/>
      <c r="L8" s="28">
        <f>SUM(D8:K8)</f>
        <v>0</v>
      </c>
      <c r="M8" s="29">
        <f>N8*0.7</f>
        <v>2520</v>
      </c>
      <c r="N8" s="30">
        <v>3600</v>
      </c>
      <c r="O8" s="31">
        <f>L8*M8</f>
        <v>0</v>
      </c>
    </row>
    <row r="9" spans="1:15" ht="15">
      <c r="A9" s="32">
        <v>3</v>
      </c>
      <c r="B9" s="331" t="s">
        <v>8</v>
      </c>
      <c r="C9" s="32">
        <v>117810</v>
      </c>
      <c r="D9" s="33"/>
      <c r="E9" s="33"/>
      <c r="F9" s="33"/>
      <c r="G9" s="33"/>
      <c r="H9" s="34"/>
      <c r="I9" s="34"/>
      <c r="J9" s="33"/>
      <c r="K9" s="35"/>
      <c r="L9" s="28">
        <f>SUM(D9:K9)</f>
        <v>0</v>
      </c>
      <c r="M9" s="29">
        <f>N9*0.7</f>
        <v>1764</v>
      </c>
      <c r="N9" s="36">
        <v>2520</v>
      </c>
      <c r="O9" s="31">
        <f>L9*M9</f>
        <v>0</v>
      </c>
    </row>
    <row r="10" spans="1:15" ht="15.75" thickBot="1">
      <c r="A10" s="37">
        <v>4</v>
      </c>
      <c r="B10" s="332" t="s">
        <v>9</v>
      </c>
      <c r="C10" s="37">
        <v>117812</v>
      </c>
      <c r="D10" s="38"/>
      <c r="E10" s="38"/>
      <c r="F10" s="38"/>
      <c r="G10" s="38"/>
      <c r="H10" s="39"/>
      <c r="I10" s="39"/>
      <c r="J10" s="38"/>
      <c r="K10" s="40"/>
      <c r="L10" s="28">
        <f>SUM(D10:K10)</f>
        <v>0</v>
      </c>
      <c r="M10" s="29">
        <f>N10*0.7</f>
        <v>2520</v>
      </c>
      <c r="N10" s="41">
        <v>3600</v>
      </c>
      <c r="O10" s="42">
        <f>L10*M10</f>
        <v>0</v>
      </c>
    </row>
    <row r="11" spans="1:15" ht="41.25" customHeight="1" thickBot="1">
      <c r="A11" s="14"/>
      <c r="B11" s="43" t="s">
        <v>10</v>
      </c>
      <c r="C11" s="16"/>
      <c r="D11" s="17"/>
      <c r="E11" s="17">
        <v>155</v>
      </c>
      <c r="F11" s="17">
        <v>157</v>
      </c>
      <c r="G11" s="17">
        <v>165</v>
      </c>
      <c r="H11" s="17">
        <v>188</v>
      </c>
      <c r="I11" s="17">
        <v>193</v>
      </c>
      <c r="J11" s="17"/>
      <c r="K11" s="18"/>
      <c r="L11" s="19" t="s">
        <v>4</v>
      </c>
      <c r="M11" s="20" t="s">
        <v>191</v>
      </c>
      <c r="N11" s="21" t="s">
        <v>5</v>
      </c>
      <c r="O11" s="22" t="s">
        <v>192</v>
      </c>
    </row>
    <row r="12" spans="1:15" ht="15">
      <c r="A12" s="24">
        <v>5</v>
      </c>
      <c r="B12" s="330" t="s">
        <v>11</v>
      </c>
      <c r="C12" s="24">
        <v>117860</v>
      </c>
      <c r="D12" s="25"/>
      <c r="E12" s="26"/>
      <c r="F12" s="26"/>
      <c r="G12" s="26"/>
      <c r="H12" s="25"/>
      <c r="I12" s="25"/>
      <c r="J12" s="25"/>
      <c r="K12" s="27"/>
      <c r="L12" s="28">
        <f>SUM(D12:K12)</f>
        <v>0</v>
      </c>
      <c r="M12" s="29">
        <f>N12*0.7</f>
        <v>2240</v>
      </c>
      <c r="N12" s="30">
        <v>3200</v>
      </c>
      <c r="O12" s="31">
        <f>L12*M12</f>
        <v>0</v>
      </c>
    </row>
    <row r="13" spans="1:15" ht="15">
      <c r="A13" s="32">
        <v>6</v>
      </c>
      <c r="B13" s="331" t="s">
        <v>12</v>
      </c>
      <c r="C13" s="32">
        <v>117862</v>
      </c>
      <c r="D13" s="33"/>
      <c r="E13" s="44"/>
      <c r="F13" s="44"/>
      <c r="G13" s="44"/>
      <c r="H13" s="33"/>
      <c r="I13" s="33"/>
      <c r="J13" s="33"/>
      <c r="K13" s="35"/>
      <c r="L13" s="28">
        <f>SUM(D13:K13)</f>
        <v>0</v>
      </c>
      <c r="M13" s="29">
        <f>N13*0.7</f>
        <v>2870</v>
      </c>
      <c r="N13" s="30">
        <v>4100</v>
      </c>
      <c r="O13" s="31">
        <f>L13*M13</f>
        <v>0</v>
      </c>
    </row>
    <row r="14" spans="1:15" ht="15">
      <c r="A14" s="32">
        <v>7</v>
      </c>
      <c r="B14" s="331" t="s">
        <v>13</v>
      </c>
      <c r="C14" s="32">
        <v>117870</v>
      </c>
      <c r="D14" s="33"/>
      <c r="E14" s="33"/>
      <c r="F14" s="33"/>
      <c r="G14" s="33"/>
      <c r="H14" s="44"/>
      <c r="I14" s="44"/>
      <c r="J14" s="33"/>
      <c r="K14" s="35"/>
      <c r="L14" s="28">
        <f>SUM(D14:K14)</f>
        <v>0</v>
      </c>
      <c r="M14" s="29">
        <f>N14*0.7</f>
        <v>2240</v>
      </c>
      <c r="N14" s="30">
        <v>3200</v>
      </c>
      <c r="O14" s="31">
        <f>L14*M14</f>
        <v>0</v>
      </c>
    </row>
    <row r="15" spans="1:15" ht="15.75" thickBot="1">
      <c r="A15" s="37">
        <v>8</v>
      </c>
      <c r="B15" s="332" t="s">
        <v>14</v>
      </c>
      <c r="C15" s="37">
        <v>117872</v>
      </c>
      <c r="D15" s="38"/>
      <c r="E15" s="38"/>
      <c r="F15" s="38"/>
      <c r="G15" s="38"/>
      <c r="H15" s="45"/>
      <c r="I15" s="45"/>
      <c r="J15" s="38"/>
      <c r="K15" s="40"/>
      <c r="L15" s="28">
        <f>SUM(D15:K15)</f>
        <v>0</v>
      </c>
      <c r="M15" s="29">
        <f>N15*0.7</f>
        <v>2870</v>
      </c>
      <c r="N15" s="41">
        <v>4100</v>
      </c>
      <c r="O15" s="42">
        <f>L15*M15</f>
        <v>0</v>
      </c>
    </row>
    <row r="16" spans="1:15" ht="39.75" customHeight="1" thickBot="1">
      <c r="A16" s="14"/>
      <c r="B16" s="43" t="s">
        <v>10</v>
      </c>
      <c r="C16" s="16"/>
      <c r="D16" s="17">
        <v>200</v>
      </c>
      <c r="E16" s="17">
        <v>206</v>
      </c>
      <c r="F16" s="17">
        <v>208</v>
      </c>
      <c r="G16" s="17">
        <v>210</v>
      </c>
      <c r="H16" s="17">
        <v>211</v>
      </c>
      <c r="I16" s="17">
        <v>213</v>
      </c>
      <c r="J16" s="17">
        <v>218</v>
      </c>
      <c r="K16" s="18"/>
      <c r="L16" s="19" t="s">
        <v>4</v>
      </c>
      <c r="M16" s="20" t="s">
        <v>191</v>
      </c>
      <c r="N16" s="21" t="s">
        <v>5</v>
      </c>
      <c r="O16" s="22" t="s">
        <v>192</v>
      </c>
    </row>
    <row r="17" spans="1:15" ht="15">
      <c r="A17" s="24">
        <v>9</v>
      </c>
      <c r="B17" s="330" t="s">
        <v>15</v>
      </c>
      <c r="C17" s="24">
        <v>117880</v>
      </c>
      <c r="D17" s="26"/>
      <c r="E17" s="25"/>
      <c r="F17" s="26"/>
      <c r="G17" s="25"/>
      <c r="H17" s="25"/>
      <c r="I17" s="25"/>
      <c r="J17" s="25"/>
      <c r="K17" s="27"/>
      <c r="L17" s="28">
        <f>SUM(D17:K17)</f>
        <v>0</v>
      </c>
      <c r="M17" s="29">
        <f>N17*0.7</f>
        <v>2240</v>
      </c>
      <c r="N17" s="30">
        <v>3200</v>
      </c>
      <c r="O17" s="31">
        <f>L17*M17</f>
        <v>0</v>
      </c>
    </row>
    <row r="18" spans="1:15" ht="15">
      <c r="A18" s="32">
        <v>10</v>
      </c>
      <c r="B18" s="331" t="s">
        <v>16</v>
      </c>
      <c r="C18" s="32">
        <v>117880</v>
      </c>
      <c r="D18" s="33"/>
      <c r="E18" s="44"/>
      <c r="F18" s="33"/>
      <c r="G18" s="33"/>
      <c r="H18" s="44"/>
      <c r="I18" s="33"/>
      <c r="J18" s="33"/>
      <c r="K18" s="35"/>
      <c r="L18" s="28">
        <f>SUM(D18:K18)</f>
        <v>0</v>
      </c>
      <c r="M18" s="29">
        <f>N18*0.7</f>
        <v>2240</v>
      </c>
      <c r="N18" s="36">
        <v>3200</v>
      </c>
      <c r="O18" s="31">
        <f>L18*M18</f>
        <v>0</v>
      </c>
    </row>
    <row r="19" spans="1:15" ht="15.75" thickBot="1">
      <c r="A19" s="37">
        <v>11</v>
      </c>
      <c r="B19" s="332" t="s">
        <v>17</v>
      </c>
      <c r="C19" s="37">
        <v>117890</v>
      </c>
      <c r="D19" s="38"/>
      <c r="E19" s="38"/>
      <c r="F19" s="38"/>
      <c r="G19" s="45"/>
      <c r="H19" s="38"/>
      <c r="I19" s="45"/>
      <c r="J19" s="45"/>
      <c r="K19" s="40"/>
      <c r="L19" s="28">
        <f>SUM(D19:K19)</f>
        <v>0</v>
      </c>
      <c r="M19" s="29">
        <f>N19*0.7</f>
        <v>2240</v>
      </c>
      <c r="N19" s="46">
        <v>3200</v>
      </c>
      <c r="O19" s="42">
        <f>L19*M19</f>
        <v>0</v>
      </c>
    </row>
    <row r="20" spans="1:15" ht="39" customHeight="1" thickBot="1">
      <c r="A20" s="14"/>
      <c r="B20" s="43" t="s">
        <v>18</v>
      </c>
      <c r="C20" s="16"/>
      <c r="D20" s="17"/>
      <c r="E20" s="17"/>
      <c r="F20" s="17">
        <v>185</v>
      </c>
      <c r="G20" s="17">
        <v>191</v>
      </c>
      <c r="H20" s="17"/>
      <c r="I20" s="17"/>
      <c r="J20" s="17"/>
      <c r="K20" s="18"/>
      <c r="L20" s="19" t="s">
        <v>4</v>
      </c>
      <c r="M20" s="20" t="s">
        <v>191</v>
      </c>
      <c r="N20" s="21" t="s">
        <v>5</v>
      </c>
      <c r="O20" s="22" t="s">
        <v>192</v>
      </c>
    </row>
    <row r="21" spans="1:15" ht="15">
      <c r="A21" s="24">
        <v>12</v>
      </c>
      <c r="B21" s="330" t="s">
        <v>19</v>
      </c>
      <c r="C21" s="24">
        <v>117820</v>
      </c>
      <c r="D21" s="25"/>
      <c r="E21" s="25"/>
      <c r="F21" s="26"/>
      <c r="G21" s="25"/>
      <c r="H21" s="25"/>
      <c r="I21" s="25"/>
      <c r="J21" s="25"/>
      <c r="K21" s="27"/>
      <c r="L21" s="28">
        <f>SUM(D21:K21)</f>
        <v>0</v>
      </c>
      <c r="M21" s="29">
        <f>N21*0.7</f>
        <v>2240</v>
      </c>
      <c r="N21" s="30">
        <v>3200</v>
      </c>
      <c r="O21" s="31">
        <f>L21*M21</f>
        <v>0</v>
      </c>
    </row>
    <row r="22" spans="1:15" ht="15.75" thickBot="1">
      <c r="A22" s="32">
        <v>13</v>
      </c>
      <c r="B22" s="331" t="s">
        <v>20</v>
      </c>
      <c r="C22" s="32">
        <v>117820</v>
      </c>
      <c r="D22" s="33"/>
      <c r="E22" s="33"/>
      <c r="F22" s="33"/>
      <c r="G22" s="44"/>
      <c r="H22" s="33"/>
      <c r="I22" s="33"/>
      <c r="J22" s="33"/>
      <c r="K22" s="35"/>
      <c r="L22" s="28">
        <f>SUM(D22:K22)</f>
        <v>0</v>
      </c>
      <c r="M22" s="29">
        <f>N22*0.7</f>
        <v>2240</v>
      </c>
      <c r="N22" s="30">
        <v>3200</v>
      </c>
      <c r="O22" s="31">
        <f>L22*M22</f>
        <v>0</v>
      </c>
    </row>
    <row r="23" spans="1:15" ht="39.75" customHeight="1" thickBot="1">
      <c r="A23" s="14"/>
      <c r="B23" s="43" t="s">
        <v>21</v>
      </c>
      <c r="C23" s="16"/>
      <c r="D23" s="17"/>
      <c r="E23" s="17">
        <v>174</v>
      </c>
      <c r="F23" s="17">
        <v>178</v>
      </c>
      <c r="G23" s="17">
        <v>183</v>
      </c>
      <c r="H23" s="17">
        <v>188</v>
      </c>
      <c r="I23" s="17">
        <v>193</v>
      </c>
      <c r="J23" s="17">
        <v>203</v>
      </c>
      <c r="K23" s="18"/>
      <c r="L23" s="19" t="s">
        <v>4</v>
      </c>
      <c r="M23" s="20" t="s">
        <v>191</v>
      </c>
      <c r="N23" s="21" t="s">
        <v>5</v>
      </c>
      <c r="O23" s="22" t="s">
        <v>192</v>
      </c>
    </row>
    <row r="24" spans="1:15" ht="15">
      <c r="A24" s="57">
        <v>14</v>
      </c>
      <c r="B24" s="333" t="s">
        <v>22</v>
      </c>
      <c r="C24" s="322">
        <v>117814</v>
      </c>
      <c r="D24" s="323"/>
      <c r="E24" s="324"/>
      <c r="F24" s="323"/>
      <c r="G24" s="323"/>
      <c r="H24" s="323"/>
      <c r="I24" s="323"/>
      <c r="J24" s="323"/>
      <c r="K24" s="325"/>
      <c r="L24" s="326">
        <f t="shared" ref="L24:L33" si="0">SUM(D24:K24)</f>
        <v>0</v>
      </c>
      <c r="M24" s="327">
        <f>N24*0.7</f>
        <v>1889.9999999999998</v>
      </c>
      <c r="N24" s="328">
        <v>2700</v>
      </c>
      <c r="O24" s="88">
        <f t="shared" ref="O24:O33" si="1">L24*M24</f>
        <v>0</v>
      </c>
    </row>
    <row r="25" spans="1:15" ht="15">
      <c r="A25" s="47">
        <v>15</v>
      </c>
      <c r="B25" s="331" t="s">
        <v>23</v>
      </c>
      <c r="C25" s="48">
        <v>117814</v>
      </c>
      <c r="D25" s="33"/>
      <c r="E25" s="33"/>
      <c r="F25" s="44"/>
      <c r="G25" s="33"/>
      <c r="H25" s="33"/>
      <c r="I25" s="33"/>
      <c r="J25" s="33"/>
      <c r="K25" s="35"/>
      <c r="L25" s="28">
        <f t="shared" si="0"/>
        <v>0</v>
      </c>
      <c r="M25" s="29">
        <f t="shared" ref="M25:M57" si="2">N25*0.7</f>
        <v>1889.9999999999998</v>
      </c>
      <c r="N25" s="30">
        <v>2700</v>
      </c>
      <c r="O25" s="31">
        <f t="shared" si="1"/>
        <v>0</v>
      </c>
    </row>
    <row r="26" spans="1:15" ht="15">
      <c r="A26" s="47">
        <v>16</v>
      </c>
      <c r="B26" s="331" t="s">
        <v>24</v>
      </c>
      <c r="C26" s="48">
        <v>117814</v>
      </c>
      <c r="D26" s="33"/>
      <c r="E26" s="33"/>
      <c r="F26" s="33"/>
      <c r="G26" s="44"/>
      <c r="H26" s="33"/>
      <c r="I26" s="33"/>
      <c r="J26" s="33"/>
      <c r="K26" s="35"/>
      <c r="L26" s="28">
        <f t="shared" si="0"/>
        <v>0</v>
      </c>
      <c r="M26" s="29">
        <f t="shared" si="2"/>
        <v>1889.9999999999998</v>
      </c>
      <c r="N26" s="30">
        <v>2700</v>
      </c>
      <c r="O26" s="31">
        <f t="shared" si="1"/>
        <v>0</v>
      </c>
    </row>
    <row r="27" spans="1:15" ht="15">
      <c r="A27" s="47">
        <v>17</v>
      </c>
      <c r="B27" s="331" t="s">
        <v>25</v>
      </c>
      <c r="C27" s="48">
        <v>117814</v>
      </c>
      <c r="D27" s="33"/>
      <c r="E27" s="33"/>
      <c r="F27" s="33"/>
      <c r="G27" s="33"/>
      <c r="H27" s="44"/>
      <c r="I27" s="33"/>
      <c r="J27" s="33"/>
      <c r="K27" s="35"/>
      <c r="L27" s="28">
        <f t="shared" si="0"/>
        <v>0</v>
      </c>
      <c r="M27" s="29">
        <f t="shared" si="2"/>
        <v>1889.9999999999998</v>
      </c>
      <c r="N27" s="30">
        <v>2700</v>
      </c>
      <c r="O27" s="31">
        <f t="shared" si="1"/>
        <v>0</v>
      </c>
    </row>
    <row r="28" spans="1:15" ht="15">
      <c r="A28" s="47">
        <v>18</v>
      </c>
      <c r="B28" s="331" t="s">
        <v>26</v>
      </c>
      <c r="C28" s="48">
        <v>117816</v>
      </c>
      <c r="D28" s="25"/>
      <c r="E28" s="44"/>
      <c r="F28" s="25"/>
      <c r="G28" s="25"/>
      <c r="H28" s="25"/>
      <c r="I28" s="25"/>
      <c r="J28" s="25"/>
      <c r="K28" s="27"/>
      <c r="L28" s="28">
        <f t="shared" si="0"/>
        <v>0</v>
      </c>
      <c r="M28" s="29">
        <f t="shared" si="2"/>
        <v>2520</v>
      </c>
      <c r="N28" s="30">
        <v>3600</v>
      </c>
      <c r="O28" s="31">
        <f t="shared" si="1"/>
        <v>0</v>
      </c>
    </row>
    <row r="29" spans="1:15" ht="15">
      <c r="A29" s="47">
        <v>19</v>
      </c>
      <c r="B29" s="331" t="s">
        <v>27</v>
      </c>
      <c r="C29" s="48">
        <v>117816</v>
      </c>
      <c r="D29" s="33"/>
      <c r="E29" s="33"/>
      <c r="F29" s="44"/>
      <c r="G29" s="33"/>
      <c r="H29" s="33"/>
      <c r="I29" s="33"/>
      <c r="J29" s="33"/>
      <c r="K29" s="35"/>
      <c r="L29" s="28">
        <f t="shared" si="0"/>
        <v>0</v>
      </c>
      <c r="M29" s="29">
        <f t="shared" si="2"/>
        <v>2520</v>
      </c>
      <c r="N29" s="30">
        <v>3600</v>
      </c>
      <c r="O29" s="31">
        <f t="shared" si="1"/>
        <v>0</v>
      </c>
    </row>
    <row r="30" spans="1:15" ht="15">
      <c r="A30" s="47">
        <v>20</v>
      </c>
      <c r="B30" s="331" t="s">
        <v>28</v>
      </c>
      <c r="C30" s="48">
        <v>117816</v>
      </c>
      <c r="D30" s="33"/>
      <c r="E30" s="33"/>
      <c r="F30" s="33"/>
      <c r="G30" s="44"/>
      <c r="H30" s="33"/>
      <c r="I30" s="33"/>
      <c r="J30" s="33"/>
      <c r="K30" s="35"/>
      <c r="L30" s="28">
        <f t="shared" si="0"/>
        <v>0</v>
      </c>
      <c r="M30" s="29">
        <f t="shared" si="2"/>
        <v>2520</v>
      </c>
      <c r="N30" s="30">
        <v>3600</v>
      </c>
      <c r="O30" s="31">
        <f t="shared" si="1"/>
        <v>0</v>
      </c>
    </row>
    <row r="31" spans="1:15" ht="15">
      <c r="A31" s="47">
        <v>21</v>
      </c>
      <c r="B31" s="331" t="s">
        <v>29</v>
      </c>
      <c r="C31" s="48">
        <v>117816</v>
      </c>
      <c r="D31" s="33"/>
      <c r="E31" s="33"/>
      <c r="F31" s="33"/>
      <c r="G31" s="33"/>
      <c r="H31" s="44"/>
      <c r="I31" s="33"/>
      <c r="J31" s="33"/>
      <c r="K31" s="35"/>
      <c r="L31" s="28">
        <f t="shared" si="0"/>
        <v>0</v>
      </c>
      <c r="M31" s="29">
        <f t="shared" si="2"/>
        <v>2520</v>
      </c>
      <c r="N31" s="30">
        <v>3600</v>
      </c>
      <c r="O31" s="31">
        <f t="shared" si="1"/>
        <v>0</v>
      </c>
    </row>
    <row r="32" spans="1:15" ht="15">
      <c r="A32" s="47">
        <v>22</v>
      </c>
      <c r="B32" s="331" t="s">
        <v>30</v>
      </c>
      <c r="C32" s="48">
        <v>117850</v>
      </c>
      <c r="D32" s="33"/>
      <c r="E32" s="33"/>
      <c r="F32" s="33"/>
      <c r="G32" s="44"/>
      <c r="H32" s="33"/>
      <c r="I32" s="44"/>
      <c r="J32" s="33"/>
      <c r="K32" s="35"/>
      <c r="L32" s="28">
        <f t="shared" si="0"/>
        <v>0</v>
      </c>
      <c r="M32" s="29">
        <f t="shared" si="2"/>
        <v>1400</v>
      </c>
      <c r="N32" s="30">
        <v>2000</v>
      </c>
      <c r="O32" s="31">
        <f t="shared" si="1"/>
        <v>0</v>
      </c>
    </row>
    <row r="33" spans="1:15" ht="15.75" thickBot="1">
      <c r="A33" s="49">
        <v>23</v>
      </c>
      <c r="B33" s="334" t="s">
        <v>31</v>
      </c>
      <c r="C33" s="50">
        <v>117850</v>
      </c>
      <c r="D33" s="51"/>
      <c r="E33" s="51"/>
      <c r="F33" s="51"/>
      <c r="G33" s="51"/>
      <c r="H33" s="51"/>
      <c r="I33" s="51"/>
      <c r="J33" s="52"/>
      <c r="K33" s="53"/>
      <c r="L33" s="54">
        <f t="shared" si="0"/>
        <v>0</v>
      </c>
      <c r="M33" s="329">
        <f t="shared" si="2"/>
        <v>1400</v>
      </c>
      <c r="N33" s="55">
        <v>2000</v>
      </c>
      <c r="O33" s="56">
        <f t="shared" si="1"/>
        <v>0</v>
      </c>
    </row>
    <row r="34" spans="1:15" ht="39" customHeight="1" thickBot="1">
      <c r="A34" s="14"/>
      <c r="B34" s="15" t="s">
        <v>32</v>
      </c>
      <c r="C34" s="16"/>
      <c r="D34" s="17"/>
      <c r="E34" s="17">
        <v>124</v>
      </c>
      <c r="F34" s="17">
        <v>131</v>
      </c>
      <c r="G34" s="17">
        <v>138</v>
      </c>
      <c r="H34" s="17">
        <v>145</v>
      </c>
      <c r="I34" s="17">
        <v>150</v>
      </c>
      <c r="J34" s="17"/>
      <c r="K34" s="18"/>
      <c r="L34" s="19" t="s">
        <v>4</v>
      </c>
      <c r="M34" s="20" t="s">
        <v>191</v>
      </c>
      <c r="N34" s="21" t="s">
        <v>5</v>
      </c>
      <c r="O34" s="22" t="s">
        <v>192</v>
      </c>
    </row>
    <row r="35" spans="1:15" ht="15">
      <c r="A35" s="57">
        <v>24</v>
      </c>
      <c r="B35" s="335" t="s">
        <v>33</v>
      </c>
      <c r="C35" s="24">
        <v>117832</v>
      </c>
      <c r="D35" s="25"/>
      <c r="E35" s="58"/>
      <c r="F35" s="58"/>
      <c r="G35" s="58"/>
      <c r="H35" s="58"/>
      <c r="I35" s="58"/>
      <c r="J35" s="25"/>
      <c r="K35" s="27"/>
      <c r="L35" s="28">
        <f>SUM(D35:K35)</f>
        <v>0</v>
      </c>
      <c r="M35" s="29">
        <f t="shared" si="2"/>
        <v>1155</v>
      </c>
      <c r="N35" s="30">
        <v>1650</v>
      </c>
      <c r="O35" s="31">
        <f>L35*M35</f>
        <v>0</v>
      </c>
    </row>
    <row r="36" spans="1:15">
      <c r="A36" s="59"/>
      <c r="B36" s="336"/>
      <c r="C36" s="32"/>
      <c r="D36" s="60">
        <v>132</v>
      </c>
      <c r="E36" s="60">
        <v>140</v>
      </c>
      <c r="F36" s="60">
        <v>148</v>
      </c>
      <c r="G36" s="60">
        <v>156</v>
      </c>
      <c r="H36" s="60">
        <v>161</v>
      </c>
      <c r="I36" s="60">
        <v>166</v>
      </c>
      <c r="J36" s="60">
        <v>171</v>
      </c>
      <c r="K36" s="61"/>
      <c r="L36" s="62"/>
      <c r="M36" s="63"/>
      <c r="N36" s="64"/>
      <c r="O36" s="31"/>
    </row>
    <row r="37" spans="1:15" ht="15" customHeight="1" thickBot="1">
      <c r="A37" s="65">
        <v>25</v>
      </c>
      <c r="B37" s="337" t="s">
        <v>34</v>
      </c>
      <c r="C37" s="37">
        <v>117842</v>
      </c>
      <c r="D37" s="39"/>
      <c r="E37" s="39"/>
      <c r="F37" s="39"/>
      <c r="G37" s="39"/>
      <c r="H37" s="39"/>
      <c r="I37" s="39"/>
      <c r="J37" s="39"/>
      <c r="K37" s="40"/>
      <c r="L37" s="66">
        <f>SUM(D37:K37)</f>
        <v>0</v>
      </c>
      <c r="M37" s="29">
        <f t="shared" si="2"/>
        <v>1155</v>
      </c>
      <c r="N37" s="46">
        <v>1650</v>
      </c>
      <c r="O37" s="42">
        <f>L37*M37</f>
        <v>0</v>
      </c>
    </row>
    <row r="38" spans="1:15" ht="46.5" customHeight="1" thickBot="1">
      <c r="A38" s="67"/>
      <c r="B38" s="68" t="s">
        <v>35</v>
      </c>
      <c r="C38" s="16"/>
      <c r="D38" s="69"/>
      <c r="E38" s="69"/>
      <c r="F38" s="69"/>
      <c r="G38" s="69"/>
      <c r="H38" s="69"/>
      <c r="I38" s="70"/>
      <c r="J38" s="69"/>
      <c r="K38" s="71"/>
      <c r="L38" s="19" t="s">
        <v>4</v>
      </c>
      <c r="M38" s="20" t="s">
        <v>191</v>
      </c>
      <c r="N38" s="21" t="s">
        <v>5</v>
      </c>
      <c r="O38" s="22" t="s">
        <v>192</v>
      </c>
    </row>
    <row r="39" spans="1:15" ht="20.100000000000001" customHeight="1" thickBot="1">
      <c r="A39" s="72">
        <v>26</v>
      </c>
      <c r="B39" s="73" t="s">
        <v>36</v>
      </c>
      <c r="C39" s="74" t="s">
        <v>37</v>
      </c>
      <c r="D39" s="75"/>
      <c r="E39" s="75"/>
      <c r="F39" s="75"/>
      <c r="G39" s="75"/>
      <c r="H39" s="75"/>
      <c r="I39" s="75"/>
      <c r="J39" s="75"/>
      <c r="K39" s="75"/>
      <c r="L39" s="76"/>
      <c r="M39" s="29">
        <f t="shared" si="2"/>
        <v>210</v>
      </c>
      <c r="N39" s="77">
        <v>300</v>
      </c>
      <c r="O39" s="78">
        <f>L39*M39</f>
        <v>0</v>
      </c>
    </row>
    <row r="40" spans="1:15" ht="46.5" customHeight="1" thickBot="1">
      <c r="A40" s="79"/>
      <c r="B40" s="80" t="s">
        <v>38</v>
      </c>
      <c r="C40" s="81"/>
      <c r="D40" s="343" t="s">
        <v>39</v>
      </c>
      <c r="E40" s="343"/>
      <c r="F40" s="343"/>
      <c r="G40" s="343"/>
      <c r="H40" s="344"/>
      <c r="I40" s="82" t="s">
        <v>40</v>
      </c>
      <c r="J40" s="345" t="s">
        <v>41</v>
      </c>
      <c r="K40" s="346"/>
      <c r="L40" s="83" t="s">
        <v>4</v>
      </c>
      <c r="M40" s="20" t="s">
        <v>191</v>
      </c>
      <c r="N40" s="21" t="s">
        <v>5</v>
      </c>
      <c r="O40" s="22" t="s">
        <v>192</v>
      </c>
    </row>
    <row r="41" spans="1:15" ht="20.100000000000001" customHeight="1">
      <c r="A41" s="57">
        <v>27</v>
      </c>
      <c r="B41" s="338" t="s">
        <v>42</v>
      </c>
      <c r="C41" s="84" t="s">
        <v>43</v>
      </c>
      <c r="D41" s="347" t="s">
        <v>44</v>
      </c>
      <c r="E41" s="347"/>
      <c r="F41" s="347"/>
      <c r="G41" s="347"/>
      <c r="H41" s="347"/>
      <c r="I41" s="85" t="s">
        <v>45</v>
      </c>
      <c r="J41" s="348" t="s">
        <v>46</v>
      </c>
      <c r="K41" s="349"/>
      <c r="L41" s="86"/>
      <c r="M41" s="29">
        <f t="shared" si="2"/>
        <v>944.99999999999989</v>
      </c>
      <c r="N41" s="87">
        <v>1350</v>
      </c>
      <c r="O41" s="88">
        <f t="shared" ref="O41:O56" si="3">L41*M41</f>
        <v>0</v>
      </c>
    </row>
    <row r="42" spans="1:15" ht="20.100000000000001" customHeight="1">
      <c r="A42" s="47">
        <v>28</v>
      </c>
      <c r="B42" s="339" t="s">
        <v>47</v>
      </c>
      <c r="C42" s="89" t="s">
        <v>48</v>
      </c>
      <c r="D42" s="350" t="s">
        <v>44</v>
      </c>
      <c r="E42" s="350"/>
      <c r="F42" s="350"/>
      <c r="G42" s="350"/>
      <c r="H42" s="350"/>
      <c r="I42" s="90" t="s">
        <v>49</v>
      </c>
      <c r="J42" s="351" t="s">
        <v>46</v>
      </c>
      <c r="K42" s="352"/>
      <c r="L42" s="91"/>
      <c r="M42" s="29">
        <f t="shared" si="2"/>
        <v>875</v>
      </c>
      <c r="N42" s="36">
        <v>1250</v>
      </c>
      <c r="O42" s="92">
        <f t="shared" si="3"/>
        <v>0</v>
      </c>
    </row>
    <row r="43" spans="1:15" ht="20.100000000000001" customHeight="1">
      <c r="A43" s="47">
        <v>29</v>
      </c>
      <c r="B43" s="339" t="s">
        <v>50</v>
      </c>
      <c r="C43" s="89" t="s">
        <v>51</v>
      </c>
      <c r="D43" s="350" t="s">
        <v>44</v>
      </c>
      <c r="E43" s="350"/>
      <c r="F43" s="350"/>
      <c r="G43" s="350"/>
      <c r="H43" s="350"/>
      <c r="I43" s="90" t="s">
        <v>52</v>
      </c>
      <c r="J43" s="351" t="s">
        <v>46</v>
      </c>
      <c r="K43" s="352"/>
      <c r="L43" s="91"/>
      <c r="M43" s="29">
        <f t="shared" si="2"/>
        <v>665</v>
      </c>
      <c r="N43" s="36">
        <v>950</v>
      </c>
      <c r="O43" s="92">
        <f t="shared" si="3"/>
        <v>0</v>
      </c>
    </row>
    <row r="44" spans="1:15" ht="20.100000000000001" customHeight="1">
      <c r="A44" s="47">
        <v>30</v>
      </c>
      <c r="B44" s="339" t="s">
        <v>53</v>
      </c>
      <c r="C44" s="89" t="s">
        <v>54</v>
      </c>
      <c r="D44" s="350" t="s">
        <v>44</v>
      </c>
      <c r="E44" s="350"/>
      <c r="F44" s="350"/>
      <c r="G44" s="350"/>
      <c r="H44" s="350"/>
      <c r="I44" s="90" t="s">
        <v>55</v>
      </c>
      <c r="J44" s="351" t="s">
        <v>46</v>
      </c>
      <c r="K44" s="352"/>
      <c r="L44" s="91"/>
      <c r="M44" s="29">
        <f t="shared" si="2"/>
        <v>560</v>
      </c>
      <c r="N44" s="36">
        <v>800</v>
      </c>
      <c r="O44" s="92">
        <f t="shared" si="3"/>
        <v>0</v>
      </c>
    </row>
    <row r="45" spans="1:15" ht="20.100000000000001" customHeight="1">
      <c r="A45" s="47">
        <v>31</v>
      </c>
      <c r="B45" s="339" t="s">
        <v>56</v>
      </c>
      <c r="C45" s="93" t="s">
        <v>57</v>
      </c>
      <c r="D45" s="350" t="s">
        <v>44</v>
      </c>
      <c r="E45" s="350"/>
      <c r="F45" s="350"/>
      <c r="G45" s="350"/>
      <c r="H45" s="350"/>
      <c r="I45" s="90" t="s">
        <v>58</v>
      </c>
      <c r="J45" s="351" t="s">
        <v>59</v>
      </c>
      <c r="K45" s="352"/>
      <c r="L45" s="91"/>
      <c r="M45" s="29">
        <f t="shared" si="2"/>
        <v>475.99999999999994</v>
      </c>
      <c r="N45" s="36">
        <v>680</v>
      </c>
      <c r="O45" s="92">
        <f t="shared" si="3"/>
        <v>0</v>
      </c>
    </row>
    <row r="46" spans="1:15" ht="20.100000000000001" customHeight="1">
      <c r="A46" s="47">
        <v>32</v>
      </c>
      <c r="B46" s="339" t="s">
        <v>60</v>
      </c>
      <c r="C46" s="93" t="s">
        <v>61</v>
      </c>
      <c r="D46" s="350" t="s">
        <v>44</v>
      </c>
      <c r="E46" s="350"/>
      <c r="F46" s="350"/>
      <c r="G46" s="350"/>
      <c r="H46" s="350"/>
      <c r="I46" s="90" t="s">
        <v>58</v>
      </c>
      <c r="J46" s="351" t="s">
        <v>59</v>
      </c>
      <c r="K46" s="352"/>
      <c r="L46" s="91"/>
      <c r="M46" s="29">
        <f t="shared" si="2"/>
        <v>336</v>
      </c>
      <c r="N46" s="36">
        <v>480</v>
      </c>
      <c r="O46" s="92">
        <f t="shared" si="3"/>
        <v>0</v>
      </c>
    </row>
    <row r="47" spans="1:15" ht="20.100000000000001" customHeight="1">
      <c r="A47" s="47">
        <v>33</v>
      </c>
      <c r="B47" s="339" t="s">
        <v>62</v>
      </c>
      <c r="C47" s="94" t="s">
        <v>63</v>
      </c>
      <c r="D47" s="350" t="s">
        <v>44</v>
      </c>
      <c r="E47" s="350"/>
      <c r="F47" s="350"/>
      <c r="G47" s="350"/>
      <c r="H47" s="350"/>
      <c r="I47" s="90" t="s">
        <v>64</v>
      </c>
      <c r="J47" s="351" t="s">
        <v>59</v>
      </c>
      <c r="K47" s="352"/>
      <c r="L47" s="91"/>
      <c r="M47" s="29">
        <f t="shared" si="2"/>
        <v>244.99999999999997</v>
      </c>
      <c r="N47" s="36">
        <v>350</v>
      </c>
      <c r="O47" s="92">
        <f t="shared" si="3"/>
        <v>0</v>
      </c>
    </row>
    <row r="48" spans="1:15" ht="20.100000000000001" customHeight="1">
      <c r="A48" s="47">
        <v>34</v>
      </c>
      <c r="B48" s="339" t="s">
        <v>42</v>
      </c>
      <c r="C48" s="94" t="s">
        <v>65</v>
      </c>
      <c r="D48" s="350" t="s">
        <v>66</v>
      </c>
      <c r="E48" s="350"/>
      <c r="F48" s="350"/>
      <c r="G48" s="350"/>
      <c r="H48" s="350"/>
      <c r="I48" s="90" t="s">
        <v>45</v>
      </c>
      <c r="J48" s="351" t="s">
        <v>46</v>
      </c>
      <c r="K48" s="352"/>
      <c r="L48" s="91"/>
      <c r="M48" s="29">
        <f t="shared" si="2"/>
        <v>944.99999999999989</v>
      </c>
      <c r="N48" s="95">
        <v>1350</v>
      </c>
      <c r="O48" s="92">
        <f t="shared" si="3"/>
        <v>0</v>
      </c>
    </row>
    <row r="49" spans="1:15" ht="20.100000000000001" customHeight="1">
      <c r="A49" s="47">
        <v>35</v>
      </c>
      <c r="B49" s="339" t="s">
        <v>47</v>
      </c>
      <c r="C49" s="94" t="s">
        <v>67</v>
      </c>
      <c r="D49" s="350" t="s">
        <v>66</v>
      </c>
      <c r="E49" s="350"/>
      <c r="F49" s="350"/>
      <c r="G49" s="350"/>
      <c r="H49" s="350"/>
      <c r="I49" s="90" t="s">
        <v>49</v>
      </c>
      <c r="J49" s="351" t="s">
        <v>46</v>
      </c>
      <c r="K49" s="352"/>
      <c r="L49" s="91"/>
      <c r="M49" s="29">
        <f t="shared" si="2"/>
        <v>875</v>
      </c>
      <c r="N49" s="36">
        <v>1250</v>
      </c>
      <c r="O49" s="92">
        <f t="shared" si="3"/>
        <v>0</v>
      </c>
    </row>
    <row r="50" spans="1:15" ht="20.100000000000001" customHeight="1">
      <c r="A50" s="47">
        <v>36</v>
      </c>
      <c r="B50" s="339" t="s">
        <v>50</v>
      </c>
      <c r="C50" s="94" t="s">
        <v>68</v>
      </c>
      <c r="D50" s="350" t="s">
        <v>66</v>
      </c>
      <c r="E50" s="350"/>
      <c r="F50" s="350"/>
      <c r="G50" s="350"/>
      <c r="H50" s="350"/>
      <c r="I50" s="90" t="s">
        <v>52</v>
      </c>
      <c r="J50" s="351" t="s">
        <v>46</v>
      </c>
      <c r="K50" s="352"/>
      <c r="L50" s="91"/>
      <c r="M50" s="29">
        <f t="shared" si="2"/>
        <v>665</v>
      </c>
      <c r="N50" s="36">
        <v>950</v>
      </c>
      <c r="O50" s="92">
        <f t="shared" si="3"/>
        <v>0</v>
      </c>
    </row>
    <row r="51" spans="1:15" ht="20.100000000000001" customHeight="1">
      <c r="A51" s="47">
        <v>37</v>
      </c>
      <c r="B51" s="339" t="s">
        <v>53</v>
      </c>
      <c r="C51" s="94" t="s">
        <v>69</v>
      </c>
      <c r="D51" s="350" t="s">
        <v>66</v>
      </c>
      <c r="E51" s="350"/>
      <c r="F51" s="350"/>
      <c r="G51" s="350"/>
      <c r="H51" s="350"/>
      <c r="I51" s="90" t="s">
        <v>55</v>
      </c>
      <c r="J51" s="351" t="s">
        <v>46</v>
      </c>
      <c r="K51" s="352"/>
      <c r="L51" s="91"/>
      <c r="M51" s="29">
        <f t="shared" si="2"/>
        <v>560</v>
      </c>
      <c r="N51" s="36">
        <v>800</v>
      </c>
      <c r="O51" s="92">
        <f t="shared" si="3"/>
        <v>0</v>
      </c>
    </row>
    <row r="52" spans="1:15" ht="20.100000000000001" customHeight="1">
      <c r="A52" s="47">
        <v>38</v>
      </c>
      <c r="B52" s="339" t="s">
        <v>56</v>
      </c>
      <c r="C52" s="94" t="s">
        <v>70</v>
      </c>
      <c r="D52" s="350" t="s">
        <v>66</v>
      </c>
      <c r="E52" s="350"/>
      <c r="F52" s="350"/>
      <c r="G52" s="350"/>
      <c r="H52" s="350"/>
      <c r="I52" s="90" t="s">
        <v>58</v>
      </c>
      <c r="J52" s="351" t="s">
        <v>59</v>
      </c>
      <c r="K52" s="352"/>
      <c r="L52" s="91"/>
      <c r="M52" s="29">
        <f t="shared" si="2"/>
        <v>475.99999999999994</v>
      </c>
      <c r="N52" s="36">
        <v>680</v>
      </c>
      <c r="O52" s="92">
        <f t="shared" si="3"/>
        <v>0</v>
      </c>
    </row>
    <row r="53" spans="1:15" ht="20.100000000000001" customHeight="1">
      <c r="A53" s="47">
        <v>39</v>
      </c>
      <c r="B53" s="339" t="s">
        <v>60</v>
      </c>
      <c r="C53" s="94" t="s">
        <v>71</v>
      </c>
      <c r="D53" s="350" t="s">
        <v>66</v>
      </c>
      <c r="E53" s="350"/>
      <c r="F53" s="350"/>
      <c r="G53" s="350"/>
      <c r="H53" s="350"/>
      <c r="I53" s="90" t="s">
        <v>58</v>
      </c>
      <c r="J53" s="351" t="s">
        <v>59</v>
      </c>
      <c r="K53" s="352"/>
      <c r="L53" s="91"/>
      <c r="M53" s="29">
        <f t="shared" si="2"/>
        <v>336</v>
      </c>
      <c r="N53" s="36">
        <v>480</v>
      </c>
      <c r="O53" s="92">
        <f t="shared" si="3"/>
        <v>0</v>
      </c>
    </row>
    <row r="54" spans="1:15" ht="20.100000000000001" customHeight="1">
      <c r="A54" s="47">
        <v>40</v>
      </c>
      <c r="B54" s="339" t="s">
        <v>62</v>
      </c>
      <c r="C54" s="94" t="s">
        <v>72</v>
      </c>
      <c r="D54" s="350" t="s">
        <v>66</v>
      </c>
      <c r="E54" s="350"/>
      <c r="F54" s="350"/>
      <c r="G54" s="350"/>
      <c r="H54" s="350"/>
      <c r="I54" s="90" t="s">
        <v>64</v>
      </c>
      <c r="J54" s="351" t="s">
        <v>59</v>
      </c>
      <c r="K54" s="352"/>
      <c r="L54" s="91"/>
      <c r="M54" s="29">
        <f t="shared" si="2"/>
        <v>244.99999999999997</v>
      </c>
      <c r="N54" s="36">
        <v>350</v>
      </c>
      <c r="O54" s="92">
        <f t="shared" si="3"/>
        <v>0</v>
      </c>
    </row>
    <row r="55" spans="1:15" ht="20.100000000000001" customHeight="1">
      <c r="A55" s="47">
        <v>41</v>
      </c>
      <c r="B55" s="339" t="s">
        <v>73</v>
      </c>
      <c r="C55" s="96" t="s">
        <v>74</v>
      </c>
      <c r="D55" s="350" t="s">
        <v>75</v>
      </c>
      <c r="E55" s="350"/>
      <c r="F55" s="350"/>
      <c r="G55" s="350"/>
      <c r="H55" s="350"/>
      <c r="I55" s="97" t="s">
        <v>76</v>
      </c>
      <c r="J55" s="353"/>
      <c r="K55" s="354"/>
      <c r="L55" s="91"/>
      <c r="M55" s="29">
        <f t="shared" si="2"/>
        <v>210</v>
      </c>
      <c r="N55" s="36">
        <v>300</v>
      </c>
      <c r="O55" s="92">
        <f t="shared" si="3"/>
        <v>0</v>
      </c>
    </row>
    <row r="56" spans="1:15" ht="20.100000000000001" customHeight="1">
      <c r="A56" s="47">
        <v>42</v>
      </c>
      <c r="B56" s="339" t="s">
        <v>77</v>
      </c>
      <c r="C56" s="96" t="s">
        <v>78</v>
      </c>
      <c r="D56" s="350" t="s">
        <v>79</v>
      </c>
      <c r="E56" s="350"/>
      <c r="F56" s="350"/>
      <c r="G56" s="350"/>
      <c r="H56" s="350"/>
      <c r="I56" s="355" t="s">
        <v>80</v>
      </c>
      <c r="J56" s="355"/>
      <c r="K56" s="356"/>
      <c r="L56" s="91"/>
      <c r="M56" s="29">
        <f t="shared" si="2"/>
        <v>420</v>
      </c>
      <c r="N56" s="36">
        <v>600</v>
      </c>
      <c r="O56" s="92">
        <f t="shared" si="3"/>
        <v>0</v>
      </c>
    </row>
    <row r="57" spans="1:15" ht="20.100000000000001" customHeight="1" thickBot="1">
      <c r="A57" s="49">
        <v>43</v>
      </c>
      <c r="B57" s="340" t="s">
        <v>81</v>
      </c>
      <c r="C57" s="98" t="s">
        <v>82</v>
      </c>
      <c r="D57" s="357" t="s">
        <v>79</v>
      </c>
      <c r="E57" s="357"/>
      <c r="F57" s="357"/>
      <c r="G57" s="357"/>
      <c r="H57" s="357"/>
      <c r="I57" s="358" t="s">
        <v>83</v>
      </c>
      <c r="J57" s="358"/>
      <c r="K57" s="359"/>
      <c r="L57" s="99"/>
      <c r="M57" s="282">
        <f t="shared" si="2"/>
        <v>420</v>
      </c>
      <c r="N57" s="100">
        <v>600</v>
      </c>
      <c r="O57" s="101">
        <f>L57*M57</f>
        <v>0</v>
      </c>
    </row>
    <row r="58" spans="1:15" ht="16.5" customHeight="1" thickBot="1">
      <c r="A58" s="102" t="s">
        <v>84</v>
      </c>
      <c r="B58" s="102"/>
      <c r="C58" s="10"/>
      <c r="D58" s="102"/>
      <c r="E58" s="102"/>
      <c r="F58" s="102"/>
      <c r="G58" s="102"/>
      <c r="H58" s="102"/>
      <c r="I58" s="102"/>
      <c r="J58" s="102"/>
      <c r="K58" s="103" t="s">
        <v>85</v>
      </c>
      <c r="L58" s="104">
        <f>SUM(L7:L57)</f>
        <v>0</v>
      </c>
      <c r="M58" s="105"/>
      <c r="N58" s="106" t="s">
        <v>85</v>
      </c>
      <c r="O58" s="107">
        <f>SUM(O7:O57)</f>
        <v>0</v>
      </c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L59" s="108"/>
      <c r="M59" s="102"/>
      <c r="N59" s="106"/>
      <c r="O59" s="109"/>
    </row>
    <row r="60" spans="1:15">
      <c r="A60" s="102"/>
      <c r="B60" s="102"/>
      <c r="C60" s="110"/>
      <c r="D60" s="111"/>
      <c r="E60" s="102"/>
      <c r="F60" s="102"/>
      <c r="G60" s="102"/>
      <c r="H60" s="102"/>
      <c r="I60" s="102"/>
      <c r="J60" s="102"/>
      <c r="L60" s="112"/>
      <c r="M60" s="113"/>
      <c r="O60" s="114"/>
    </row>
    <row r="61" spans="1:15">
      <c r="A61" s="102"/>
      <c r="B61" s="102"/>
      <c r="C61" s="115"/>
      <c r="D61" s="111"/>
      <c r="E61" s="102"/>
      <c r="F61" s="102"/>
      <c r="G61" s="102"/>
      <c r="H61" s="102"/>
      <c r="I61" s="102"/>
      <c r="J61" s="102"/>
      <c r="K61" s="102"/>
      <c r="L61" s="116"/>
      <c r="M61" s="105"/>
      <c r="N61" s="102"/>
      <c r="O61" s="109"/>
    </row>
  </sheetData>
  <mergeCells count="36">
    <mergeCell ref="D55:H55"/>
    <mergeCell ref="J55:K55"/>
    <mergeCell ref="D56:H56"/>
    <mergeCell ref="I56:K56"/>
    <mergeCell ref="D57:H57"/>
    <mergeCell ref="I57:K57"/>
    <mergeCell ref="D52:H52"/>
    <mergeCell ref="J52:K52"/>
    <mergeCell ref="D53:H53"/>
    <mergeCell ref="J53:K53"/>
    <mergeCell ref="D54:H54"/>
    <mergeCell ref="J54:K54"/>
    <mergeCell ref="D49:H49"/>
    <mergeCell ref="J49:K49"/>
    <mergeCell ref="D50:H50"/>
    <mergeCell ref="J50:K50"/>
    <mergeCell ref="D51:H51"/>
    <mergeCell ref="J51:K51"/>
    <mergeCell ref="D46:H46"/>
    <mergeCell ref="J46:K46"/>
    <mergeCell ref="D47:H47"/>
    <mergeCell ref="J47:K47"/>
    <mergeCell ref="D48:H48"/>
    <mergeCell ref="J48:K48"/>
    <mergeCell ref="D43:H43"/>
    <mergeCell ref="J43:K43"/>
    <mergeCell ref="D44:H44"/>
    <mergeCell ref="J44:K44"/>
    <mergeCell ref="D45:H45"/>
    <mergeCell ref="J45:K45"/>
    <mergeCell ref="D40:H40"/>
    <mergeCell ref="J40:K40"/>
    <mergeCell ref="D41:H41"/>
    <mergeCell ref="J41:K41"/>
    <mergeCell ref="D42:H42"/>
    <mergeCell ref="J42:K42"/>
  </mergeCells>
  <printOptions horizontalCentered="1"/>
  <pageMargins left="0.25" right="0.25" top="0.75" bottom="0.75" header="0.3" footer="0.3"/>
  <pageSetup paperSize="9" scale="75" fitToHeight="2" orientation="landscape" r:id="rId1"/>
  <headerFooter alignWithMargins="0"/>
  <rowBreaks count="1" manualBreakCount="1">
    <brk id="33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4"/>
  <sheetViews>
    <sheetView showZeros="0" tabSelected="1" view="pageBreakPreview" zoomScale="70" zoomScaleNormal="70" zoomScaleSheetLayoutView="70" workbookViewId="0">
      <pane ySplit="8" topLeftCell="A9" activePane="bottomLeft" state="frozen"/>
      <selection pane="bottomLeft" activeCell="C20" sqref="C20"/>
    </sheetView>
  </sheetViews>
  <sheetFormatPr defaultRowHeight="14.25"/>
  <cols>
    <col min="1" max="1" width="3.875" style="1" customWidth="1"/>
    <col min="2" max="2" width="16.875" style="117" customWidth="1"/>
    <col min="3" max="3" width="29.375" style="118" customWidth="1"/>
    <col min="4" max="4" width="24.5" style="119" customWidth="1"/>
    <col min="5" max="5" width="13.75" style="121" customWidth="1"/>
    <col min="6" max="6" width="14.375" style="122" customWidth="1"/>
    <col min="7" max="7" width="4.25" style="103" customWidth="1"/>
    <col min="8" max="10" width="4.25" style="102" customWidth="1"/>
    <col min="11" max="32" width="4.25" style="1" customWidth="1"/>
    <col min="33" max="33" width="12.5" style="124" customWidth="1"/>
    <col min="34" max="34" width="16.625" style="1" customWidth="1"/>
    <col min="35" max="16384" width="9" style="1"/>
  </cols>
  <sheetData>
    <row r="1" spans="1:35" ht="39" customHeight="1">
      <c r="E1" s="120" t="s">
        <v>229</v>
      </c>
      <c r="H1" s="123"/>
    </row>
    <row r="2" spans="1:35" ht="12.75" customHeight="1"/>
    <row r="3" spans="1:35" ht="12.75" customHeight="1">
      <c r="E3" s="125"/>
    </row>
    <row r="4" spans="1:35" ht="11.25" customHeight="1"/>
    <row r="5" spans="1:35" s="126" customFormat="1" ht="21.75" customHeight="1" thickBot="1">
      <c r="B5" s="127" t="s">
        <v>86</v>
      </c>
      <c r="C5" s="128"/>
      <c r="D5" s="129"/>
      <c r="E5" s="130"/>
      <c r="F5" s="131"/>
      <c r="G5" s="132"/>
      <c r="H5" s="132"/>
      <c r="I5" s="133"/>
      <c r="J5" s="134"/>
      <c r="K5" s="134"/>
      <c r="L5" s="134"/>
      <c r="M5" s="134"/>
      <c r="N5" s="134"/>
      <c r="O5" s="134"/>
      <c r="P5" s="134"/>
      <c r="Q5" s="134"/>
      <c r="R5" s="134"/>
      <c r="S5" s="135"/>
      <c r="T5" s="136"/>
      <c r="AG5" s="137"/>
      <c r="AH5" s="138" t="s">
        <v>1</v>
      </c>
    </row>
    <row r="6" spans="1:35" s="102" customFormat="1" ht="27" customHeight="1">
      <c r="A6" s="139"/>
      <c r="B6" s="140"/>
      <c r="C6" s="141"/>
      <c r="D6" s="142"/>
      <c r="E6" s="143"/>
      <c r="F6" s="144"/>
      <c r="G6" s="145" t="s">
        <v>87</v>
      </c>
      <c r="H6" s="145" t="s">
        <v>88</v>
      </c>
      <c r="I6" s="145" t="s">
        <v>89</v>
      </c>
      <c r="J6" s="146" t="s">
        <v>90</v>
      </c>
      <c r="K6" s="146">
        <v>4</v>
      </c>
      <c r="L6" s="146" t="s">
        <v>91</v>
      </c>
      <c r="M6" s="146" t="s">
        <v>92</v>
      </c>
      <c r="N6" s="146" t="s">
        <v>93</v>
      </c>
      <c r="O6" s="146" t="s">
        <v>94</v>
      </c>
      <c r="P6" s="146" t="s">
        <v>95</v>
      </c>
      <c r="Q6" s="146" t="s">
        <v>96</v>
      </c>
      <c r="R6" s="146" t="s">
        <v>97</v>
      </c>
      <c r="S6" s="146" t="s">
        <v>98</v>
      </c>
      <c r="T6" s="146" t="s">
        <v>99</v>
      </c>
      <c r="U6" s="146" t="s">
        <v>100</v>
      </c>
      <c r="V6" s="146" t="s">
        <v>101</v>
      </c>
      <c r="W6" s="146" t="s">
        <v>102</v>
      </c>
      <c r="X6" s="146" t="s">
        <v>103</v>
      </c>
      <c r="Y6" s="146" t="s">
        <v>104</v>
      </c>
      <c r="Z6" s="146" t="s">
        <v>105</v>
      </c>
      <c r="AA6" s="146" t="s">
        <v>106</v>
      </c>
      <c r="AB6" s="146" t="s">
        <v>107</v>
      </c>
      <c r="AC6" s="146" t="s">
        <v>108</v>
      </c>
      <c r="AD6" s="146" t="s">
        <v>109</v>
      </c>
      <c r="AE6" s="147">
        <v>14</v>
      </c>
      <c r="AF6" s="148" t="s">
        <v>110</v>
      </c>
      <c r="AG6" s="149"/>
      <c r="AH6" s="150"/>
      <c r="AI6" s="151"/>
    </row>
    <row r="7" spans="1:35" s="102" customFormat="1" ht="27.75" customHeight="1">
      <c r="A7" s="152"/>
      <c r="B7" s="153"/>
      <c r="C7" s="154"/>
      <c r="D7" s="155"/>
      <c r="E7" s="156"/>
      <c r="F7" s="157" t="s">
        <v>111</v>
      </c>
      <c r="G7" s="158" t="s">
        <v>112</v>
      </c>
      <c r="H7" s="158" t="s">
        <v>113</v>
      </c>
      <c r="I7" s="158">
        <v>34</v>
      </c>
      <c r="J7" s="158">
        <v>35</v>
      </c>
      <c r="K7" s="158">
        <v>36</v>
      </c>
      <c r="L7" s="158" t="s">
        <v>114</v>
      </c>
      <c r="M7" s="158" t="s">
        <v>115</v>
      </c>
      <c r="N7" s="158">
        <v>38</v>
      </c>
      <c r="O7" s="158">
        <v>39</v>
      </c>
      <c r="P7" s="158" t="s">
        <v>116</v>
      </c>
      <c r="Q7" s="158">
        <v>40</v>
      </c>
      <c r="R7" s="158">
        <v>41</v>
      </c>
      <c r="S7" s="158">
        <v>42</v>
      </c>
      <c r="T7" s="158" t="s">
        <v>117</v>
      </c>
      <c r="U7" s="158">
        <v>43</v>
      </c>
      <c r="V7" s="158">
        <v>44</v>
      </c>
      <c r="W7" s="158">
        <v>45</v>
      </c>
      <c r="X7" s="158" t="s">
        <v>118</v>
      </c>
      <c r="Y7" s="158" t="s">
        <v>119</v>
      </c>
      <c r="Z7" s="158">
        <v>47</v>
      </c>
      <c r="AA7" s="158">
        <v>48</v>
      </c>
      <c r="AB7" s="158" t="s">
        <v>120</v>
      </c>
      <c r="AC7" s="159" t="s">
        <v>121</v>
      </c>
      <c r="AD7" s="159" t="s">
        <v>122</v>
      </c>
      <c r="AE7" s="160" t="s">
        <v>123</v>
      </c>
      <c r="AF7" s="161" t="s">
        <v>124</v>
      </c>
      <c r="AG7" s="162"/>
      <c r="AH7" s="163"/>
      <c r="AI7" s="151"/>
    </row>
    <row r="8" spans="1:35" s="102" customFormat="1" ht="49.5" customHeight="1" thickBot="1">
      <c r="A8" s="164" t="s">
        <v>125</v>
      </c>
      <c r="B8" s="165" t="s">
        <v>126</v>
      </c>
      <c r="C8" s="166" t="s">
        <v>127</v>
      </c>
      <c r="D8" s="167" t="s">
        <v>128</v>
      </c>
      <c r="E8" s="168" t="s">
        <v>189</v>
      </c>
      <c r="F8" s="169" t="s">
        <v>129</v>
      </c>
      <c r="G8" s="170" t="s">
        <v>130</v>
      </c>
      <c r="H8" s="170" t="s">
        <v>131</v>
      </c>
      <c r="I8" s="170" t="s">
        <v>132</v>
      </c>
      <c r="J8" s="170" t="s">
        <v>133</v>
      </c>
      <c r="K8" s="170" t="s">
        <v>134</v>
      </c>
      <c r="L8" s="170" t="s">
        <v>135</v>
      </c>
      <c r="M8" s="170" t="s">
        <v>136</v>
      </c>
      <c r="N8" s="170" t="s">
        <v>137</v>
      </c>
      <c r="O8" s="170" t="s">
        <v>138</v>
      </c>
      <c r="P8" s="170" t="s">
        <v>139</v>
      </c>
      <c r="Q8" s="170" t="s">
        <v>140</v>
      </c>
      <c r="R8" s="170" t="s">
        <v>141</v>
      </c>
      <c r="S8" s="170" t="s">
        <v>142</v>
      </c>
      <c r="T8" s="170" t="s">
        <v>143</v>
      </c>
      <c r="U8" s="170" t="s">
        <v>144</v>
      </c>
      <c r="V8" s="170" t="s">
        <v>145</v>
      </c>
      <c r="W8" s="170" t="s">
        <v>146</v>
      </c>
      <c r="X8" s="170" t="s">
        <v>147</v>
      </c>
      <c r="Y8" s="170" t="s">
        <v>148</v>
      </c>
      <c r="Z8" s="170" t="s">
        <v>149</v>
      </c>
      <c r="AA8" s="170" t="s">
        <v>150</v>
      </c>
      <c r="AB8" s="171">
        <v>315</v>
      </c>
      <c r="AC8" s="170" t="s">
        <v>151</v>
      </c>
      <c r="AD8" s="171">
        <v>325</v>
      </c>
      <c r="AE8" s="171">
        <v>330</v>
      </c>
      <c r="AF8" s="172" t="s">
        <v>152</v>
      </c>
      <c r="AG8" s="173" t="s">
        <v>153</v>
      </c>
      <c r="AH8" s="174" t="s">
        <v>190</v>
      </c>
    </row>
    <row r="9" spans="1:35" s="102" customFormat="1" ht="23.25" customHeight="1" thickBot="1">
      <c r="A9" s="175"/>
      <c r="B9" s="176"/>
      <c r="C9" s="177" t="s">
        <v>154</v>
      </c>
      <c r="D9" s="178"/>
      <c r="E9" s="179"/>
      <c r="F9" s="180"/>
      <c r="G9" s="181"/>
      <c r="H9" s="181"/>
      <c r="I9" s="181"/>
      <c r="J9" s="182"/>
      <c r="K9" s="183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4"/>
      <c r="AG9" s="185">
        <f>SUM(AG10:AG14)</f>
        <v>0</v>
      </c>
      <c r="AH9" s="186">
        <f>SUM(AH10:AH14)</f>
        <v>0</v>
      </c>
    </row>
    <row r="10" spans="1:35" s="102" customFormat="1" ht="23.25" customHeight="1">
      <c r="A10" s="187">
        <v>1</v>
      </c>
      <c r="B10" s="188" t="s">
        <v>155</v>
      </c>
      <c r="C10" s="189" t="s">
        <v>156</v>
      </c>
      <c r="D10" s="190" t="s">
        <v>157</v>
      </c>
      <c r="E10" s="191">
        <f>F10*0.7</f>
        <v>1750</v>
      </c>
      <c r="F10" s="192">
        <v>2500</v>
      </c>
      <c r="G10" s="193"/>
      <c r="H10" s="193"/>
      <c r="I10" s="194"/>
      <c r="J10" s="193"/>
      <c r="K10" s="195"/>
      <c r="L10" s="193"/>
      <c r="M10" s="194"/>
      <c r="N10" s="193"/>
      <c r="O10" s="194"/>
      <c r="P10" s="193"/>
      <c r="Q10" s="194"/>
      <c r="R10" s="193"/>
      <c r="S10" s="194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87">
        <f t="shared" ref="AG10:AG21" si="0">SUM(G10:AE10)</f>
        <v>0</v>
      </c>
      <c r="AH10" s="196">
        <f>E10*AG10</f>
        <v>0</v>
      </c>
    </row>
    <row r="11" spans="1:35" s="102" customFormat="1" ht="23.25" customHeight="1">
      <c r="A11" s="197">
        <f>A10+1</f>
        <v>2</v>
      </c>
      <c r="B11" s="198" t="s">
        <v>158</v>
      </c>
      <c r="C11" s="199" t="s">
        <v>159</v>
      </c>
      <c r="D11" s="200" t="s">
        <v>157</v>
      </c>
      <c r="E11" s="201">
        <f>F11*0.7</f>
        <v>1750</v>
      </c>
      <c r="F11" s="202">
        <v>2500</v>
      </c>
      <c r="G11" s="203"/>
      <c r="H11" s="203"/>
      <c r="I11" s="204"/>
      <c r="J11" s="203"/>
      <c r="K11" s="205"/>
      <c r="L11" s="203"/>
      <c r="M11" s="204"/>
      <c r="N11" s="203"/>
      <c r="O11" s="204"/>
      <c r="P11" s="203"/>
      <c r="Q11" s="204"/>
      <c r="R11" s="203"/>
      <c r="S11" s="204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6">
        <f t="shared" si="0"/>
        <v>0</v>
      </c>
      <c r="AH11" s="207">
        <f>E11*AG11</f>
        <v>0</v>
      </c>
    </row>
    <row r="12" spans="1:35" s="102" customFormat="1" ht="23.25" customHeight="1">
      <c r="A12" s="197">
        <f>A11+1</f>
        <v>3</v>
      </c>
      <c r="B12" s="198" t="s">
        <v>160</v>
      </c>
      <c r="C12" s="199" t="s">
        <v>161</v>
      </c>
      <c r="D12" s="200" t="s">
        <v>157</v>
      </c>
      <c r="E12" s="201">
        <f>F12*0.7</f>
        <v>1750</v>
      </c>
      <c r="F12" s="202">
        <v>2500</v>
      </c>
      <c r="G12" s="203"/>
      <c r="H12" s="203"/>
      <c r="I12" s="204"/>
      <c r="J12" s="203"/>
      <c r="K12" s="205"/>
      <c r="L12" s="203"/>
      <c r="M12" s="204"/>
      <c r="N12" s="203"/>
      <c r="O12" s="204"/>
      <c r="P12" s="203"/>
      <c r="Q12" s="204"/>
      <c r="R12" s="203"/>
      <c r="S12" s="204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6">
        <f t="shared" si="0"/>
        <v>0</v>
      </c>
      <c r="AH12" s="207">
        <f>E12*AG12</f>
        <v>0</v>
      </c>
    </row>
    <row r="13" spans="1:35" s="102" customFormat="1" ht="23.25" customHeight="1">
      <c r="A13" s="197">
        <v>4</v>
      </c>
      <c r="B13" s="198" t="s">
        <v>162</v>
      </c>
      <c r="C13" s="199" t="s">
        <v>163</v>
      </c>
      <c r="D13" s="200" t="s">
        <v>157</v>
      </c>
      <c r="E13" s="201">
        <f>F13*0.7</f>
        <v>1750</v>
      </c>
      <c r="F13" s="202">
        <v>2500</v>
      </c>
      <c r="G13" s="203"/>
      <c r="H13" s="203"/>
      <c r="I13" s="204"/>
      <c r="J13" s="203"/>
      <c r="K13" s="205"/>
      <c r="L13" s="203"/>
      <c r="M13" s="204"/>
      <c r="N13" s="203"/>
      <c r="O13" s="204"/>
      <c r="P13" s="203"/>
      <c r="Q13" s="204"/>
      <c r="R13" s="203"/>
      <c r="S13" s="204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6">
        <f>SUM(G13:AE13)</f>
        <v>0</v>
      </c>
      <c r="AH13" s="207">
        <f>E13*AG13</f>
        <v>0</v>
      </c>
    </row>
    <row r="14" spans="1:35" s="102" customFormat="1" ht="23.25" customHeight="1" thickBot="1">
      <c r="A14" s="208">
        <v>5</v>
      </c>
      <c r="B14" s="209" t="s">
        <v>164</v>
      </c>
      <c r="C14" s="210" t="s">
        <v>163</v>
      </c>
      <c r="D14" s="211" t="s">
        <v>157</v>
      </c>
      <c r="E14" s="212">
        <f>F14*0.7</f>
        <v>1680</v>
      </c>
      <c r="F14" s="213">
        <v>2400</v>
      </c>
      <c r="G14" s="214"/>
      <c r="H14" s="214"/>
      <c r="I14" s="215"/>
      <c r="J14" s="214"/>
      <c r="K14" s="216"/>
      <c r="L14" s="214"/>
      <c r="M14" s="215"/>
      <c r="N14" s="214"/>
      <c r="O14" s="215"/>
      <c r="P14" s="214"/>
      <c r="Q14" s="215"/>
      <c r="R14" s="214"/>
      <c r="S14" s="215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7">
        <f t="shared" si="0"/>
        <v>0</v>
      </c>
      <c r="AH14" s="218">
        <f>E14*AG14</f>
        <v>0</v>
      </c>
    </row>
    <row r="15" spans="1:35" s="102" customFormat="1" ht="23.25" customHeight="1" thickBot="1">
      <c r="A15" s="219"/>
      <c r="B15" s="220"/>
      <c r="C15" s="221" t="s">
        <v>165</v>
      </c>
      <c r="D15" s="220"/>
      <c r="E15" s="281"/>
      <c r="F15" s="222"/>
      <c r="G15" s="223"/>
      <c r="H15" s="223"/>
      <c r="I15" s="223"/>
      <c r="J15" s="224"/>
      <c r="K15" s="225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6"/>
      <c r="AG15" s="227">
        <f>SUM(AG16:AG21)</f>
        <v>0</v>
      </c>
      <c r="AH15" s="228">
        <f>SUM(AH16:AH21)</f>
        <v>0</v>
      </c>
    </row>
    <row r="16" spans="1:35" s="102" customFormat="1" ht="23.25" customHeight="1">
      <c r="A16" s="187">
        <v>6</v>
      </c>
      <c r="B16" s="188" t="s">
        <v>166</v>
      </c>
      <c r="C16" s="189" t="s">
        <v>167</v>
      </c>
      <c r="D16" s="190" t="s">
        <v>157</v>
      </c>
      <c r="E16" s="264">
        <f t="shared" ref="E16:E21" si="1">F16*0.7</f>
        <v>1400</v>
      </c>
      <c r="F16" s="192">
        <v>2000</v>
      </c>
      <c r="G16" s="193"/>
      <c r="H16" s="193"/>
      <c r="I16" s="194"/>
      <c r="J16" s="195"/>
      <c r="K16" s="195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3"/>
      <c r="Z16" s="193"/>
      <c r="AA16" s="193"/>
      <c r="AB16" s="193"/>
      <c r="AC16" s="193"/>
      <c r="AD16" s="193"/>
      <c r="AE16" s="193"/>
      <c r="AF16" s="193"/>
      <c r="AG16" s="187">
        <f t="shared" si="0"/>
        <v>0</v>
      </c>
      <c r="AH16" s="196">
        <f t="shared" ref="AH16:AH21" si="2">E16*AG16</f>
        <v>0</v>
      </c>
    </row>
    <row r="17" spans="1:34" s="102" customFormat="1" ht="23.25" customHeight="1">
      <c r="A17" s="197">
        <v>7</v>
      </c>
      <c r="B17" s="198" t="s">
        <v>168</v>
      </c>
      <c r="C17" s="199" t="s">
        <v>169</v>
      </c>
      <c r="D17" s="200" t="s">
        <v>157</v>
      </c>
      <c r="E17" s="201">
        <f t="shared" si="1"/>
        <v>1260</v>
      </c>
      <c r="F17" s="229">
        <v>1800</v>
      </c>
      <c r="G17" s="203"/>
      <c r="H17" s="203"/>
      <c r="I17" s="230"/>
      <c r="J17" s="231"/>
      <c r="K17" s="231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03"/>
      <c r="Z17" s="203"/>
      <c r="AA17" s="203"/>
      <c r="AB17" s="203"/>
      <c r="AC17" s="203"/>
      <c r="AD17" s="203"/>
      <c r="AE17" s="203"/>
      <c r="AF17" s="203"/>
      <c r="AG17" s="197">
        <f t="shared" si="0"/>
        <v>0</v>
      </c>
      <c r="AH17" s="232">
        <f t="shared" si="2"/>
        <v>0</v>
      </c>
    </row>
    <row r="18" spans="1:34" s="102" customFormat="1" ht="23.25" customHeight="1">
      <c r="A18" s="197">
        <v>8</v>
      </c>
      <c r="B18" s="198" t="s">
        <v>170</v>
      </c>
      <c r="C18" s="199" t="s">
        <v>171</v>
      </c>
      <c r="D18" s="200" t="s">
        <v>157</v>
      </c>
      <c r="E18" s="201">
        <f t="shared" si="1"/>
        <v>909.99999999999989</v>
      </c>
      <c r="F18" s="229">
        <v>1300</v>
      </c>
      <c r="G18" s="203"/>
      <c r="H18" s="203"/>
      <c r="I18" s="230"/>
      <c r="J18" s="231"/>
      <c r="K18" s="231"/>
      <c r="L18" s="230"/>
      <c r="M18" s="230"/>
      <c r="N18" s="230"/>
      <c r="O18" s="230"/>
      <c r="P18" s="230"/>
      <c r="Q18" s="230"/>
      <c r="R18" s="230"/>
      <c r="S18" s="230"/>
      <c r="T18" s="230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197">
        <f>SUM(G18:AE18)</f>
        <v>0</v>
      </c>
      <c r="AH18" s="232">
        <f t="shared" si="2"/>
        <v>0</v>
      </c>
    </row>
    <row r="19" spans="1:34" s="102" customFormat="1" ht="23.25" customHeight="1">
      <c r="A19" s="197">
        <v>9</v>
      </c>
      <c r="B19" s="198" t="s">
        <v>172</v>
      </c>
      <c r="C19" s="199" t="s">
        <v>234</v>
      </c>
      <c r="D19" s="200" t="s">
        <v>157</v>
      </c>
      <c r="E19" s="201">
        <f t="shared" si="1"/>
        <v>770</v>
      </c>
      <c r="F19" s="229">
        <v>1100</v>
      </c>
      <c r="G19" s="203"/>
      <c r="H19" s="203"/>
      <c r="I19" s="230"/>
      <c r="J19" s="231"/>
      <c r="K19" s="231"/>
      <c r="L19" s="230"/>
      <c r="M19" s="230"/>
      <c r="N19" s="230"/>
      <c r="O19" s="230"/>
      <c r="P19" s="230"/>
      <c r="Q19" s="230"/>
      <c r="R19" s="230"/>
      <c r="S19" s="230"/>
      <c r="T19" s="230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197">
        <f t="shared" si="0"/>
        <v>0</v>
      </c>
      <c r="AH19" s="232">
        <f t="shared" si="2"/>
        <v>0</v>
      </c>
    </row>
    <row r="20" spans="1:34" s="102" customFormat="1" ht="23.25" customHeight="1">
      <c r="A20" s="197">
        <v>10</v>
      </c>
      <c r="B20" s="198" t="s">
        <v>173</v>
      </c>
      <c r="C20" s="199" t="s">
        <v>174</v>
      </c>
      <c r="D20" s="200" t="s">
        <v>175</v>
      </c>
      <c r="E20" s="201">
        <f t="shared" si="1"/>
        <v>1400</v>
      </c>
      <c r="F20" s="229">
        <v>2000</v>
      </c>
      <c r="G20" s="203"/>
      <c r="H20" s="203"/>
      <c r="I20" s="230"/>
      <c r="J20" s="231"/>
      <c r="K20" s="231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03"/>
      <c r="Z20" s="203"/>
      <c r="AA20" s="203"/>
      <c r="AB20" s="203"/>
      <c r="AC20" s="203"/>
      <c r="AD20" s="203"/>
      <c r="AE20" s="203"/>
      <c r="AF20" s="203"/>
      <c r="AG20" s="197">
        <f t="shared" si="0"/>
        <v>0</v>
      </c>
      <c r="AH20" s="232">
        <f t="shared" si="2"/>
        <v>0</v>
      </c>
    </row>
    <row r="21" spans="1:34" s="102" customFormat="1" ht="23.25" customHeight="1" thickBot="1">
      <c r="A21" s="208">
        <v>11</v>
      </c>
      <c r="B21" s="209" t="s">
        <v>176</v>
      </c>
      <c r="C21" s="210" t="s">
        <v>177</v>
      </c>
      <c r="D21" s="211" t="s">
        <v>175</v>
      </c>
      <c r="E21" s="201">
        <f t="shared" si="1"/>
        <v>909.99999999999989</v>
      </c>
      <c r="F21" s="233">
        <v>1300</v>
      </c>
      <c r="G21" s="214"/>
      <c r="H21" s="214"/>
      <c r="I21" s="234"/>
      <c r="J21" s="235"/>
      <c r="K21" s="235"/>
      <c r="L21" s="234"/>
      <c r="M21" s="234"/>
      <c r="N21" s="234"/>
      <c r="O21" s="234"/>
      <c r="P21" s="234"/>
      <c r="Q21" s="234"/>
      <c r="R21" s="234"/>
      <c r="S21" s="234"/>
      <c r="T21" s="23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08">
        <f t="shared" si="0"/>
        <v>0</v>
      </c>
      <c r="AH21" s="236">
        <f t="shared" si="2"/>
        <v>0</v>
      </c>
    </row>
    <row r="22" spans="1:34" s="102" customFormat="1" ht="23.25" customHeight="1" thickBot="1">
      <c r="A22" s="248"/>
      <c r="B22" s="249"/>
      <c r="C22" s="250"/>
      <c r="D22" s="251"/>
      <c r="E22" s="252"/>
      <c r="F22" s="253"/>
      <c r="G22" s="254">
        <v>24</v>
      </c>
      <c r="H22" s="254" t="s">
        <v>178</v>
      </c>
      <c r="I22" s="254">
        <v>25</v>
      </c>
      <c r="J22" s="254">
        <v>25.5</v>
      </c>
      <c r="K22" s="254">
        <v>26</v>
      </c>
      <c r="L22" s="254" t="s">
        <v>179</v>
      </c>
      <c r="M22" s="254">
        <v>27</v>
      </c>
      <c r="N22" s="254">
        <v>28</v>
      </c>
      <c r="O22" s="254">
        <v>29</v>
      </c>
      <c r="P22" s="254">
        <v>30</v>
      </c>
      <c r="Q22" s="254" t="s">
        <v>180</v>
      </c>
      <c r="R22" s="254">
        <v>31</v>
      </c>
      <c r="S22" s="254">
        <v>32</v>
      </c>
      <c r="T22" s="254" t="s">
        <v>112</v>
      </c>
      <c r="U22" s="254">
        <v>33</v>
      </c>
      <c r="V22" s="254">
        <v>34</v>
      </c>
      <c r="W22" s="254">
        <v>35</v>
      </c>
      <c r="X22" s="254">
        <v>36</v>
      </c>
      <c r="Y22" s="254" t="s">
        <v>114</v>
      </c>
      <c r="Z22" s="254" t="s">
        <v>115</v>
      </c>
      <c r="AA22" s="254">
        <v>38</v>
      </c>
      <c r="AB22" s="254">
        <v>39</v>
      </c>
      <c r="AC22" s="254" t="s">
        <v>116</v>
      </c>
      <c r="AD22" s="254">
        <v>40</v>
      </c>
      <c r="AE22" s="254">
        <v>41</v>
      </c>
      <c r="AF22" s="255"/>
      <c r="AG22" s="256"/>
      <c r="AH22" s="257"/>
    </row>
    <row r="23" spans="1:34" s="102" customFormat="1" ht="23.25" customHeight="1" thickBot="1">
      <c r="A23" s="237"/>
      <c r="B23" s="220"/>
      <c r="C23" s="221" t="s">
        <v>181</v>
      </c>
      <c r="D23" s="220"/>
      <c r="E23" s="280"/>
      <c r="F23" s="245"/>
      <c r="G23" s="258">
        <v>145</v>
      </c>
      <c r="H23" s="258">
        <f>G23+5</f>
        <v>150</v>
      </c>
      <c r="I23" s="258">
        <f t="shared" ref="I23:AE23" si="3">H23+5</f>
        <v>155</v>
      </c>
      <c r="J23" s="258">
        <f t="shared" si="3"/>
        <v>160</v>
      </c>
      <c r="K23" s="258">
        <f t="shared" si="3"/>
        <v>165</v>
      </c>
      <c r="L23" s="258">
        <f t="shared" si="3"/>
        <v>170</v>
      </c>
      <c r="M23" s="258">
        <f t="shared" si="3"/>
        <v>175</v>
      </c>
      <c r="N23" s="258">
        <f t="shared" si="3"/>
        <v>180</v>
      </c>
      <c r="O23" s="258">
        <f t="shared" si="3"/>
        <v>185</v>
      </c>
      <c r="P23" s="258">
        <f t="shared" si="3"/>
        <v>190</v>
      </c>
      <c r="Q23" s="258">
        <f t="shared" si="3"/>
        <v>195</v>
      </c>
      <c r="R23" s="258">
        <f t="shared" si="3"/>
        <v>200</v>
      </c>
      <c r="S23" s="258">
        <f t="shared" si="3"/>
        <v>205</v>
      </c>
      <c r="T23" s="258">
        <f t="shared" si="3"/>
        <v>210</v>
      </c>
      <c r="U23" s="258">
        <f t="shared" si="3"/>
        <v>215</v>
      </c>
      <c r="V23" s="258">
        <f t="shared" si="3"/>
        <v>220</v>
      </c>
      <c r="W23" s="258">
        <f t="shared" si="3"/>
        <v>225</v>
      </c>
      <c r="X23" s="258">
        <f t="shared" si="3"/>
        <v>230</v>
      </c>
      <c r="Y23" s="258">
        <f t="shared" si="3"/>
        <v>235</v>
      </c>
      <c r="Z23" s="258">
        <f t="shared" si="3"/>
        <v>240</v>
      </c>
      <c r="AA23" s="258">
        <f t="shared" si="3"/>
        <v>245</v>
      </c>
      <c r="AB23" s="258">
        <f t="shared" si="3"/>
        <v>250</v>
      </c>
      <c r="AC23" s="258">
        <f t="shared" si="3"/>
        <v>255</v>
      </c>
      <c r="AD23" s="258">
        <f t="shared" si="3"/>
        <v>260</v>
      </c>
      <c r="AE23" s="258">
        <f t="shared" si="3"/>
        <v>265</v>
      </c>
      <c r="AF23" s="246"/>
      <c r="AG23" s="259">
        <f>SUM(AG24:AG29)</f>
        <v>0</v>
      </c>
      <c r="AH23" s="260">
        <f>SUM(AH24:AH29)</f>
        <v>0</v>
      </c>
    </row>
    <row r="24" spans="1:34" s="102" customFormat="1" ht="23.25" customHeight="1">
      <c r="A24" s="187">
        <v>76</v>
      </c>
      <c r="B24" s="188" t="s">
        <v>182</v>
      </c>
      <c r="C24" s="238" t="s">
        <v>183</v>
      </c>
      <c r="D24" s="190" t="s">
        <v>157</v>
      </c>
      <c r="E24" s="264">
        <f t="shared" ref="E24:E29" si="4">F24*0.7</f>
        <v>574</v>
      </c>
      <c r="F24" s="239">
        <v>820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251"/>
      <c r="Y24" s="251"/>
      <c r="Z24" s="251"/>
      <c r="AA24" s="251"/>
      <c r="AB24" s="251"/>
      <c r="AC24" s="251"/>
      <c r="AD24" s="251"/>
      <c r="AE24" s="251"/>
      <c r="AF24" s="261"/>
      <c r="AG24" s="262">
        <f t="shared" ref="AG24:AG29" si="5">SUM(G24:AE24)</f>
        <v>0</v>
      </c>
      <c r="AH24" s="196">
        <f t="shared" ref="AH24:AH29" si="6">E24*AG24</f>
        <v>0</v>
      </c>
    </row>
    <row r="25" spans="1:34" s="102" customFormat="1" ht="23.25" customHeight="1">
      <c r="A25" s="197">
        <f>A24+1</f>
        <v>77</v>
      </c>
      <c r="B25" s="198" t="s">
        <v>182</v>
      </c>
      <c r="C25" s="240" t="s">
        <v>183</v>
      </c>
      <c r="D25" s="200" t="s">
        <v>157</v>
      </c>
      <c r="E25" s="201">
        <f t="shared" si="4"/>
        <v>503.99999999999994</v>
      </c>
      <c r="F25" s="241">
        <v>720</v>
      </c>
      <c r="G25" s="203"/>
      <c r="H25" s="203"/>
      <c r="I25" s="203"/>
      <c r="J25" s="203"/>
      <c r="K25" s="203"/>
      <c r="L25" s="203"/>
      <c r="M25" s="203"/>
      <c r="N25" s="203"/>
      <c r="O25" s="203"/>
      <c r="P25" s="242"/>
      <c r="Q25" s="242"/>
      <c r="R25" s="242"/>
      <c r="S25" s="242"/>
      <c r="T25" s="242"/>
      <c r="U25" s="242"/>
      <c r="V25" s="230"/>
      <c r="W25" s="230"/>
      <c r="X25" s="203"/>
      <c r="Y25" s="203"/>
      <c r="Z25" s="203"/>
      <c r="AA25" s="203"/>
      <c r="AB25" s="203"/>
      <c r="AC25" s="203"/>
      <c r="AD25" s="203"/>
      <c r="AE25" s="203"/>
      <c r="AF25" s="263"/>
      <c r="AG25" s="247">
        <f t="shared" si="5"/>
        <v>0</v>
      </c>
      <c r="AH25" s="232">
        <f t="shared" si="6"/>
        <v>0</v>
      </c>
    </row>
    <row r="26" spans="1:34" s="102" customFormat="1" ht="23.25" customHeight="1">
      <c r="A26" s="197">
        <f>A25+1</f>
        <v>78</v>
      </c>
      <c r="B26" s="198" t="s">
        <v>184</v>
      </c>
      <c r="C26" s="240" t="s">
        <v>185</v>
      </c>
      <c r="D26" s="200" t="s">
        <v>157</v>
      </c>
      <c r="E26" s="201">
        <f t="shared" si="4"/>
        <v>420</v>
      </c>
      <c r="F26" s="241">
        <v>600</v>
      </c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30"/>
      <c r="Y26" s="230"/>
      <c r="Z26" s="230"/>
      <c r="AA26" s="242"/>
      <c r="AB26" s="242"/>
      <c r="AC26" s="242"/>
      <c r="AD26" s="242"/>
      <c r="AE26" s="242"/>
      <c r="AF26" s="263"/>
      <c r="AG26" s="247">
        <f t="shared" si="5"/>
        <v>0</v>
      </c>
      <c r="AH26" s="232">
        <f t="shared" si="6"/>
        <v>0</v>
      </c>
    </row>
    <row r="27" spans="1:34" s="102" customFormat="1" ht="23.25" customHeight="1">
      <c r="A27" s="197">
        <f>A26+1</f>
        <v>79</v>
      </c>
      <c r="B27" s="198" t="s">
        <v>184</v>
      </c>
      <c r="C27" s="240" t="s">
        <v>185</v>
      </c>
      <c r="D27" s="200" t="s">
        <v>157</v>
      </c>
      <c r="E27" s="201">
        <f t="shared" si="4"/>
        <v>378</v>
      </c>
      <c r="F27" s="241">
        <v>540</v>
      </c>
      <c r="G27" s="203"/>
      <c r="H27" s="203"/>
      <c r="I27" s="203"/>
      <c r="J27" s="203"/>
      <c r="K27" s="203"/>
      <c r="L27" s="203"/>
      <c r="M27" s="203"/>
      <c r="N27" s="203"/>
      <c r="O27" s="203"/>
      <c r="P27" s="230"/>
      <c r="Q27" s="230"/>
      <c r="R27" s="230"/>
      <c r="S27" s="230"/>
      <c r="T27" s="247"/>
      <c r="U27" s="230"/>
      <c r="V27" s="230"/>
      <c r="W27" s="230"/>
      <c r="X27" s="203"/>
      <c r="Y27" s="203"/>
      <c r="Z27" s="203"/>
      <c r="AA27" s="203"/>
      <c r="AB27" s="203"/>
      <c r="AC27" s="203"/>
      <c r="AD27" s="203"/>
      <c r="AE27" s="203"/>
      <c r="AF27" s="263"/>
      <c r="AG27" s="247">
        <f t="shared" si="5"/>
        <v>0</v>
      </c>
      <c r="AH27" s="232">
        <f t="shared" si="6"/>
        <v>0</v>
      </c>
    </row>
    <row r="28" spans="1:34" s="102" customFormat="1" ht="23.25" customHeight="1">
      <c r="A28" s="197">
        <v>80</v>
      </c>
      <c r="B28" s="198" t="s">
        <v>186</v>
      </c>
      <c r="C28" s="240" t="s">
        <v>187</v>
      </c>
      <c r="D28" s="200" t="s">
        <v>157</v>
      </c>
      <c r="E28" s="201">
        <f t="shared" si="4"/>
        <v>322</v>
      </c>
      <c r="F28" s="241">
        <v>460</v>
      </c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30"/>
      <c r="Y28" s="230"/>
      <c r="Z28" s="230"/>
      <c r="AA28" s="242"/>
      <c r="AB28" s="242"/>
      <c r="AC28" s="242"/>
      <c r="AD28" s="242"/>
      <c r="AE28" s="242"/>
      <c r="AF28" s="263"/>
      <c r="AG28" s="247">
        <f t="shared" si="5"/>
        <v>0</v>
      </c>
      <c r="AH28" s="232">
        <f t="shared" si="6"/>
        <v>0</v>
      </c>
    </row>
    <row r="29" spans="1:34" s="102" customFormat="1" ht="23.25" customHeight="1" thickBot="1">
      <c r="A29" s="208">
        <f>A28+1</f>
        <v>81</v>
      </c>
      <c r="B29" s="209" t="s">
        <v>186</v>
      </c>
      <c r="C29" s="243" t="s">
        <v>187</v>
      </c>
      <c r="D29" s="211" t="s">
        <v>157</v>
      </c>
      <c r="E29" s="212">
        <f t="shared" si="4"/>
        <v>294</v>
      </c>
      <c r="F29" s="244">
        <v>420</v>
      </c>
      <c r="G29" s="214"/>
      <c r="H29" s="214"/>
      <c r="I29" s="214"/>
      <c r="J29" s="214"/>
      <c r="K29" s="214"/>
      <c r="L29" s="214"/>
      <c r="M29" s="214"/>
      <c r="N29" s="214"/>
      <c r="O29" s="214"/>
      <c r="P29" s="234"/>
      <c r="Q29" s="234"/>
      <c r="R29" s="234"/>
      <c r="S29" s="234"/>
      <c r="T29" s="265"/>
      <c r="U29" s="234"/>
      <c r="V29" s="234"/>
      <c r="W29" s="234"/>
      <c r="X29" s="214"/>
      <c r="Y29" s="214"/>
      <c r="Z29" s="214"/>
      <c r="AA29" s="214"/>
      <c r="AB29" s="214"/>
      <c r="AC29" s="214"/>
      <c r="AD29" s="214"/>
      <c r="AE29" s="214"/>
      <c r="AF29" s="279"/>
      <c r="AG29" s="265">
        <f t="shared" si="5"/>
        <v>0</v>
      </c>
      <c r="AH29" s="236">
        <f t="shared" si="6"/>
        <v>0</v>
      </c>
    </row>
    <row r="30" spans="1:34" s="102" customFormat="1" ht="19.5" customHeight="1" thickBot="1">
      <c r="A30" s="266" t="s">
        <v>84</v>
      </c>
      <c r="C30" s="126"/>
      <c r="D30" s="126"/>
      <c r="E30" s="121"/>
      <c r="F30" s="121"/>
      <c r="G30" s="267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268"/>
      <c r="AE30" s="269"/>
      <c r="AF30" s="270" t="s">
        <v>188</v>
      </c>
      <c r="AG30" s="271">
        <f>SUM(AG9,AG15,AG23)</f>
        <v>0</v>
      </c>
      <c r="AH30" s="272">
        <f>SUM(AH9,AH15,AH23)</f>
        <v>0</v>
      </c>
    </row>
    <row r="31" spans="1:34" s="102" customFormat="1" ht="26.25" customHeight="1">
      <c r="B31" s="103"/>
      <c r="C31" s="110"/>
      <c r="D31" s="111"/>
      <c r="E31" s="273"/>
      <c r="F31" s="274"/>
      <c r="G31" s="275"/>
      <c r="H31" s="110"/>
      <c r="I31" s="110"/>
      <c r="J31" s="110"/>
      <c r="K31" s="110"/>
      <c r="L31" s="110"/>
      <c r="M31" s="110"/>
      <c r="N31" s="126"/>
      <c r="O31" s="126"/>
      <c r="P31" s="126"/>
      <c r="AG31" s="276"/>
      <c r="AH31" s="109"/>
    </row>
    <row r="32" spans="1:34" s="102" customFormat="1" ht="12" customHeight="1">
      <c r="B32" s="103"/>
      <c r="C32" s="115"/>
      <c r="D32" s="111"/>
      <c r="E32" s="273"/>
      <c r="F32" s="274"/>
      <c r="G32" s="275"/>
      <c r="H32" s="360"/>
      <c r="I32" s="360"/>
      <c r="J32" s="360"/>
      <c r="K32" s="360"/>
      <c r="L32" s="360"/>
      <c r="M32" s="360"/>
      <c r="N32" s="360"/>
      <c r="O32" s="360"/>
      <c r="P32" s="360"/>
    </row>
    <row r="33" spans="2:35" s="102" customFormat="1" ht="19.5" customHeight="1">
      <c r="B33" s="103"/>
      <c r="C33" s="118"/>
      <c r="D33" s="118"/>
    </row>
    <row r="34" spans="2:35" s="102" customFormat="1" ht="19.5" customHeight="1">
      <c r="B34" s="103"/>
      <c r="C34" s="118"/>
      <c r="D34" s="118"/>
    </row>
    <row r="35" spans="2:35" s="102" customFormat="1" ht="19.5" customHeight="1">
      <c r="B35" s="103"/>
      <c r="C35" s="118"/>
      <c r="D35" s="118"/>
    </row>
    <row r="36" spans="2:35" s="102" customFormat="1" ht="19.5" customHeight="1">
      <c r="B36" s="103"/>
      <c r="C36" s="118"/>
      <c r="D36" s="118"/>
    </row>
    <row r="37" spans="2:35" s="102" customFormat="1" ht="19.5" customHeight="1">
      <c r="B37" s="103"/>
      <c r="C37" s="118"/>
      <c r="D37" s="118"/>
    </row>
    <row r="38" spans="2:35" s="102" customFormat="1" ht="19.5" customHeight="1">
      <c r="B38" s="103"/>
      <c r="C38" s="118"/>
      <c r="D38" s="118"/>
    </row>
    <row r="39" spans="2:35" s="102" customFormat="1" ht="19.5" customHeight="1">
      <c r="B39" s="103"/>
      <c r="C39" s="118"/>
      <c r="D39" s="118"/>
    </row>
    <row r="40" spans="2:35" s="102" customFormat="1" ht="19.5" customHeight="1">
      <c r="B40" s="103"/>
      <c r="C40" s="118"/>
      <c r="D40" s="118"/>
      <c r="AI40" s="277"/>
    </row>
    <row r="41" spans="2:35" s="102" customFormat="1" ht="19.5" customHeight="1">
      <c r="B41" s="103"/>
      <c r="C41" s="118"/>
      <c r="D41" s="118"/>
      <c r="AI41" s="277"/>
    </row>
    <row r="42" spans="2:35" s="102" customFormat="1" ht="19.5" customHeight="1">
      <c r="B42" s="103"/>
      <c r="C42" s="118"/>
      <c r="D42" s="118"/>
      <c r="AI42" s="277"/>
    </row>
    <row r="43" spans="2:35" s="102" customFormat="1" ht="19.5" customHeight="1">
      <c r="B43" s="103"/>
      <c r="C43" s="118"/>
      <c r="D43" s="118"/>
      <c r="AI43" s="277"/>
    </row>
    <row r="44" spans="2:35" s="102" customFormat="1" ht="19.5" customHeight="1">
      <c r="B44" s="103"/>
      <c r="C44" s="118"/>
      <c r="D44" s="118"/>
      <c r="AI44" s="277"/>
    </row>
    <row r="45" spans="2:35" s="102" customFormat="1" ht="19.5" customHeight="1">
      <c r="B45" s="103"/>
      <c r="C45" s="118"/>
      <c r="D45" s="118"/>
      <c r="AI45" s="277"/>
    </row>
    <row r="46" spans="2:35" s="102" customFormat="1" ht="19.5" customHeight="1">
      <c r="B46" s="103"/>
      <c r="C46" s="118"/>
      <c r="D46" s="118"/>
      <c r="AI46" s="277"/>
    </row>
    <row r="47" spans="2:35" s="102" customFormat="1" ht="19.5" customHeight="1">
      <c r="B47" s="103"/>
      <c r="C47" s="118"/>
      <c r="D47" s="118"/>
      <c r="AI47" s="277"/>
    </row>
    <row r="48" spans="2:35" s="102" customFormat="1" ht="19.5" customHeight="1">
      <c r="B48" s="103"/>
      <c r="C48" s="118"/>
      <c r="D48" s="118"/>
      <c r="AI48" s="277"/>
    </row>
    <row r="49" spans="2:35" s="102" customFormat="1" ht="19.5" customHeight="1">
      <c r="B49" s="103"/>
      <c r="C49" s="118"/>
      <c r="D49" s="118"/>
      <c r="AI49" s="277"/>
    </row>
    <row r="50" spans="2:35" s="102" customFormat="1" ht="19.5" customHeight="1">
      <c r="B50" s="103"/>
      <c r="C50" s="118"/>
      <c r="D50" s="118"/>
      <c r="AI50" s="277"/>
    </row>
    <row r="51" spans="2:35" s="102" customFormat="1" ht="19.5" customHeight="1">
      <c r="B51" s="103"/>
      <c r="C51" s="118"/>
      <c r="D51" s="118"/>
      <c r="AI51" s="277"/>
    </row>
    <row r="52" spans="2:35" s="102" customFormat="1" ht="19.5" customHeight="1">
      <c r="B52" s="103"/>
      <c r="C52" s="118"/>
      <c r="D52" s="118"/>
      <c r="AI52" s="277"/>
    </row>
    <row r="53" spans="2:35" s="102" customFormat="1" ht="19.5" customHeight="1">
      <c r="B53" s="103"/>
      <c r="C53" s="118"/>
      <c r="D53" s="118"/>
      <c r="AI53" s="277"/>
    </row>
    <row r="54" spans="2:35" s="102" customFormat="1" ht="19.5" customHeight="1">
      <c r="B54" s="103"/>
      <c r="C54" s="118"/>
      <c r="D54" s="118"/>
      <c r="AI54" s="277"/>
    </row>
    <row r="55" spans="2:35" s="102" customFormat="1" ht="19.5" customHeight="1">
      <c r="B55" s="103"/>
      <c r="C55" s="118"/>
      <c r="D55" s="118"/>
      <c r="AI55" s="277"/>
    </row>
    <row r="56" spans="2:35" s="102" customFormat="1" ht="19.5" customHeight="1">
      <c r="B56" s="103"/>
      <c r="C56" s="118"/>
      <c r="D56" s="118"/>
      <c r="AI56" s="277"/>
    </row>
    <row r="57" spans="2:35" s="102" customFormat="1" ht="19.5" customHeight="1">
      <c r="B57" s="103"/>
      <c r="C57" s="118"/>
      <c r="D57" s="118"/>
      <c r="AI57" s="277"/>
    </row>
    <row r="58" spans="2:35" s="102" customFormat="1" ht="19.5" customHeight="1">
      <c r="B58" s="103"/>
      <c r="C58" s="118"/>
      <c r="D58" s="118"/>
      <c r="AI58" s="277"/>
    </row>
    <row r="59" spans="2:35" s="102" customFormat="1" ht="19.5" customHeight="1">
      <c r="B59" s="103"/>
      <c r="C59" s="118"/>
      <c r="D59" s="118"/>
      <c r="AI59" s="277"/>
    </row>
    <row r="60" spans="2:35" s="102" customFormat="1" ht="19.5" customHeight="1">
      <c r="B60" s="103"/>
      <c r="C60" s="118"/>
      <c r="D60" s="118"/>
      <c r="AI60" s="277"/>
    </row>
    <row r="61" spans="2:35" s="102" customFormat="1" ht="19.5" customHeight="1">
      <c r="B61" s="103"/>
      <c r="C61" s="118"/>
      <c r="D61" s="118"/>
      <c r="AI61" s="277"/>
    </row>
    <row r="62" spans="2:35" s="102" customFormat="1" ht="20.25" customHeight="1">
      <c r="B62" s="103"/>
      <c r="C62" s="118"/>
      <c r="D62" s="118"/>
    </row>
    <row r="63" spans="2:35" s="102" customFormat="1">
      <c r="B63" s="103"/>
      <c r="C63" s="118"/>
      <c r="D63" s="119"/>
      <c r="E63" s="121"/>
      <c r="F63" s="122"/>
      <c r="G63" s="103"/>
      <c r="AG63" s="278"/>
    </row>
    <row r="64" spans="2:35" s="102" customFormat="1">
      <c r="B64" s="103"/>
      <c r="C64" s="118"/>
      <c r="D64" s="118"/>
    </row>
  </sheetData>
  <mergeCells count="1">
    <mergeCell ref="H32:P32"/>
  </mergeCells>
  <printOptions horizontalCentered="1"/>
  <pageMargins left="0.39370078740157483" right="0.39370078740157483" top="0.59055118110236227" bottom="0.39370078740157483" header="0" footer="0"/>
  <pageSetup paperSize="9" scale="51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0"/>
  <sheetViews>
    <sheetView showGridLines="0" showZeros="0" view="pageBreakPreview" zoomScale="90" zoomScaleNormal="80" zoomScaleSheetLayoutView="90" workbookViewId="0">
      <selection activeCell="B22" sqref="B22"/>
    </sheetView>
  </sheetViews>
  <sheetFormatPr defaultColWidth="10" defaultRowHeight="12.75"/>
  <cols>
    <col min="1" max="1" width="1.5" style="283" customWidth="1"/>
    <col min="2" max="2" width="4.125" style="283" bestFit="1" customWidth="1"/>
    <col min="3" max="3" width="31.625" style="283" customWidth="1"/>
    <col min="4" max="4" width="10.75" style="283" bestFit="1" customWidth="1"/>
    <col min="5" max="5" width="15" style="283" customWidth="1"/>
    <col min="6" max="6" width="20.375" style="283" customWidth="1"/>
    <col min="7" max="7" width="13.125" style="285" customWidth="1"/>
    <col min="8" max="8" width="14.625" style="285" customWidth="1"/>
    <col min="9" max="9" width="8.125" style="286" customWidth="1"/>
    <col min="10" max="10" width="14.625" style="287" customWidth="1"/>
    <col min="11" max="16384" width="10" style="283"/>
  </cols>
  <sheetData>
    <row r="1" spans="2:11" ht="32.25" customHeight="1">
      <c r="B1" s="361" t="s">
        <v>230</v>
      </c>
      <c r="C1" s="361"/>
      <c r="D1" s="361"/>
      <c r="E1" s="361"/>
      <c r="F1" s="361"/>
      <c r="G1" s="361"/>
      <c r="H1" s="361"/>
      <c r="I1" s="361"/>
      <c r="J1" s="361"/>
    </row>
    <row r="2" spans="2:11" ht="26.25">
      <c r="B2" s="362"/>
      <c r="C2" s="362"/>
      <c r="D2" s="362"/>
      <c r="E2" s="362"/>
      <c r="F2" s="362"/>
      <c r="G2" s="362"/>
      <c r="H2" s="362"/>
      <c r="I2" s="362"/>
      <c r="J2" s="362"/>
      <c r="K2" s="284"/>
    </row>
    <row r="4" spans="2:11" ht="23.25">
      <c r="K4" s="288"/>
    </row>
    <row r="6" spans="2:11" s="292" customFormat="1" ht="15.75" thickBot="1">
      <c r="B6" s="289" t="s">
        <v>193</v>
      </c>
      <c r="C6" s="289"/>
      <c r="D6" s="289"/>
      <c r="E6" s="289"/>
      <c r="F6" s="289"/>
      <c r="G6" s="290"/>
      <c r="H6" s="290"/>
      <c r="I6" s="291"/>
      <c r="J6" s="138" t="s">
        <v>1</v>
      </c>
    </row>
    <row r="7" spans="2:11" ht="47.25" customHeight="1">
      <c r="B7" s="309"/>
      <c r="C7" s="293" t="s">
        <v>197</v>
      </c>
      <c r="D7" s="294" t="s">
        <v>194</v>
      </c>
      <c r="E7" s="295" t="s">
        <v>39</v>
      </c>
      <c r="F7" s="295" t="s">
        <v>195</v>
      </c>
      <c r="G7" s="296" t="s">
        <v>191</v>
      </c>
      <c r="H7" s="296" t="s">
        <v>196</v>
      </c>
      <c r="I7" s="297" t="s">
        <v>4</v>
      </c>
      <c r="J7" s="298" t="s">
        <v>192</v>
      </c>
    </row>
    <row r="8" spans="2:11" ht="15">
      <c r="B8" s="299" t="s">
        <v>231</v>
      </c>
      <c r="C8" s="341" t="s">
        <v>198</v>
      </c>
      <c r="D8" s="310">
        <v>168505</v>
      </c>
      <c r="E8" s="311" t="s">
        <v>199</v>
      </c>
      <c r="F8" s="310" t="s">
        <v>200</v>
      </c>
      <c r="G8" s="300">
        <f>H8*0.7</f>
        <v>210</v>
      </c>
      <c r="H8" s="301">
        <v>300</v>
      </c>
      <c r="I8" s="302"/>
      <c r="J8" s="303">
        <f t="shared" ref="J8:J21" si="0">G8*I8</f>
        <v>0</v>
      </c>
    </row>
    <row r="9" spans="2:11" ht="15">
      <c r="B9" s="299" t="s">
        <v>87</v>
      </c>
      <c r="C9" s="341" t="s">
        <v>201</v>
      </c>
      <c r="D9" s="310">
        <v>168506</v>
      </c>
      <c r="E9" s="311" t="s">
        <v>199</v>
      </c>
      <c r="F9" s="310" t="s">
        <v>202</v>
      </c>
      <c r="G9" s="300">
        <f t="shared" ref="G9:G21" si="1">H9*0.7</f>
        <v>112</v>
      </c>
      <c r="H9" s="301">
        <v>160</v>
      </c>
      <c r="I9" s="302"/>
      <c r="J9" s="303">
        <f t="shared" si="0"/>
        <v>0</v>
      </c>
    </row>
    <row r="10" spans="2:11" ht="15">
      <c r="B10" s="299" t="s">
        <v>232</v>
      </c>
      <c r="C10" s="341" t="s">
        <v>204</v>
      </c>
      <c r="D10" s="310">
        <v>168507</v>
      </c>
      <c r="E10" s="311" t="s">
        <v>199</v>
      </c>
      <c r="F10" s="310" t="s">
        <v>205</v>
      </c>
      <c r="G10" s="300">
        <f t="shared" si="1"/>
        <v>294</v>
      </c>
      <c r="H10" s="301">
        <v>420</v>
      </c>
      <c r="I10" s="302"/>
      <c r="J10" s="303">
        <f t="shared" si="0"/>
        <v>0</v>
      </c>
    </row>
    <row r="11" spans="2:11" ht="15">
      <c r="B11" s="299" t="s">
        <v>233</v>
      </c>
      <c r="C11" s="341" t="s">
        <v>206</v>
      </c>
      <c r="D11" s="310">
        <v>168508</v>
      </c>
      <c r="E11" s="311" t="s">
        <v>199</v>
      </c>
      <c r="F11" s="310" t="s">
        <v>207</v>
      </c>
      <c r="G11" s="300">
        <f t="shared" si="1"/>
        <v>273</v>
      </c>
      <c r="H11" s="301">
        <v>390</v>
      </c>
      <c r="I11" s="302"/>
      <c r="J11" s="303">
        <f t="shared" si="0"/>
        <v>0</v>
      </c>
    </row>
    <row r="12" spans="2:11" ht="15">
      <c r="B12" s="299" t="s">
        <v>92</v>
      </c>
      <c r="C12" s="341" t="s">
        <v>208</v>
      </c>
      <c r="D12" s="310">
        <v>168509</v>
      </c>
      <c r="E12" s="311" t="s">
        <v>199</v>
      </c>
      <c r="F12" s="310" t="s">
        <v>209</v>
      </c>
      <c r="G12" s="300">
        <f t="shared" si="1"/>
        <v>266</v>
      </c>
      <c r="H12" s="301">
        <v>380</v>
      </c>
      <c r="I12" s="302"/>
      <c r="J12" s="303">
        <f t="shared" si="0"/>
        <v>0</v>
      </c>
    </row>
    <row r="13" spans="2:11" ht="15">
      <c r="B13" s="299" t="s">
        <v>94</v>
      </c>
      <c r="C13" s="341" t="s">
        <v>210</v>
      </c>
      <c r="D13" s="310">
        <v>168510</v>
      </c>
      <c r="E13" s="311" t="s">
        <v>199</v>
      </c>
      <c r="F13" s="310" t="s">
        <v>211</v>
      </c>
      <c r="G13" s="300">
        <f t="shared" si="1"/>
        <v>259</v>
      </c>
      <c r="H13" s="301">
        <v>370</v>
      </c>
      <c r="I13" s="302"/>
      <c r="J13" s="303">
        <f t="shared" si="0"/>
        <v>0</v>
      </c>
    </row>
    <row r="14" spans="2:11" ht="15">
      <c r="B14" s="299" t="s">
        <v>96</v>
      </c>
      <c r="C14" s="341" t="s">
        <v>212</v>
      </c>
      <c r="D14" s="310">
        <v>168511</v>
      </c>
      <c r="E14" s="311" t="s">
        <v>199</v>
      </c>
      <c r="F14" s="310" t="s">
        <v>213</v>
      </c>
      <c r="G14" s="300">
        <f t="shared" si="1"/>
        <v>287</v>
      </c>
      <c r="H14" s="301">
        <v>410</v>
      </c>
      <c r="I14" s="302"/>
      <c r="J14" s="303">
        <f t="shared" si="0"/>
        <v>0</v>
      </c>
    </row>
    <row r="15" spans="2:11" ht="15">
      <c r="B15" s="299" t="s">
        <v>203</v>
      </c>
      <c r="C15" s="341" t="s">
        <v>214</v>
      </c>
      <c r="D15" s="310">
        <v>168512</v>
      </c>
      <c r="E15" s="311" t="s">
        <v>199</v>
      </c>
      <c r="F15" s="310" t="s">
        <v>215</v>
      </c>
      <c r="G15" s="300">
        <f t="shared" si="1"/>
        <v>210</v>
      </c>
      <c r="H15" s="301">
        <v>300</v>
      </c>
      <c r="I15" s="302"/>
      <c r="J15" s="303">
        <f t="shared" si="0"/>
        <v>0</v>
      </c>
    </row>
    <row r="16" spans="2:11" ht="15">
      <c r="B16" s="299" t="s">
        <v>100</v>
      </c>
      <c r="C16" s="341" t="s">
        <v>217</v>
      </c>
      <c r="D16" s="310">
        <v>168513</v>
      </c>
      <c r="E16" s="311" t="s">
        <v>199</v>
      </c>
      <c r="F16" s="310" t="s">
        <v>218</v>
      </c>
      <c r="G16" s="300">
        <f t="shared" si="1"/>
        <v>161</v>
      </c>
      <c r="H16" s="301">
        <v>230</v>
      </c>
      <c r="I16" s="302"/>
      <c r="J16" s="303">
        <f t="shared" si="0"/>
        <v>0</v>
      </c>
    </row>
    <row r="17" spans="2:11" ht="15">
      <c r="B17" s="299" t="s">
        <v>102</v>
      </c>
      <c r="C17" s="341" t="s">
        <v>219</v>
      </c>
      <c r="D17" s="310">
        <v>168514</v>
      </c>
      <c r="E17" s="311" t="s">
        <v>199</v>
      </c>
      <c r="F17" s="310" t="s">
        <v>220</v>
      </c>
      <c r="G17" s="300">
        <f t="shared" si="1"/>
        <v>161</v>
      </c>
      <c r="H17" s="301">
        <v>230</v>
      </c>
      <c r="I17" s="302"/>
      <c r="J17" s="303">
        <f t="shared" si="0"/>
        <v>0</v>
      </c>
    </row>
    <row r="18" spans="2:11" ht="15">
      <c r="B18" s="299" t="s">
        <v>104</v>
      </c>
      <c r="C18" s="341" t="s">
        <v>221</v>
      </c>
      <c r="D18" s="310">
        <v>168515</v>
      </c>
      <c r="E18" s="311" t="s">
        <v>199</v>
      </c>
      <c r="F18" s="310" t="s">
        <v>222</v>
      </c>
      <c r="G18" s="300">
        <f t="shared" si="1"/>
        <v>189</v>
      </c>
      <c r="H18" s="301">
        <v>270</v>
      </c>
      <c r="I18" s="302"/>
      <c r="J18" s="303">
        <f t="shared" si="0"/>
        <v>0</v>
      </c>
    </row>
    <row r="19" spans="2:11" ht="15">
      <c r="B19" s="299" t="s">
        <v>106</v>
      </c>
      <c r="C19" s="341" t="s">
        <v>223</v>
      </c>
      <c r="D19" s="312">
        <v>168516</v>
      </c>
      <c r="E19" s="311" t="s">
        <v>199</v>
      </c>
      <c r="F19" s="310" t="s">
        <v>224</v>
      </c>
      <c r="G19" s="300">
        <f t="shared" si="1"/>
        <v>189</v>
      </c>
      <c r="H19" s="301">
        <v>270</v>
      </c>
      <c r="I19" s="302"/>
      <c r="J19" s="303">
        <f t="shared" si="0"/>
        <v>0</v>
      </c>
    </row>
    <row r="20" spans="2:11" ht="15">
      <c r="B20" s="299" t="s">
        <v>108</v>
      </c>
      <c r="C20" s="341" t="s">
        <v>225</v>
      </c>
      <c r="D20" s="310">
        <v>168517</v>
      </c>
      <c r="E20" s="311" t="s">
        <v>199</v>
      </c>
      <c r="F20" s="310" t="s">
        <v>226</v>
      </c>
      <c r="G20" s="300">
        <f t="shared" si="1"/>
        <v>1092</v>
      </c>
      <c r="H20" s="301">
        <v>1560</v>
      </c>
      <c r="I20" s="302"/>
      <c r="J20" s="303">
        <f t="shared" si="0"/>
        <v>0</v>
      </c>
    </row>
    <row r="21" spans="2:11" ht="15.75" thickBot="1">
      <c r="B21" s="304" t="s">
        <v>216</v>
      </c>
      <c r="C21" s="342" t="s">
        <v>227</v>
      </c>
      <c r="D21" s="313">
        <v>168518</v>
      </c>
      <c r="E21" s="314" t="s">
        <v>199</v>
      </c>
      <c r="F21" s="315" t="s">
        <v>228</v>
      </c>
      <c r="G21" s="305">
        <f t="shared" si="1"/>
        <v>770</v>
      </c>
      <c r="H21" s="306">
        <v>1100</v>
      </c>
      <c r="I21" s="307"/>
      <c r="J21" s="308">
        <f t="shared" si="0"/>
        <v>0</v>
      </c>
    </row>
    <row r="22" spans="2:11" ht="16.5" thickBot="1">
      <c r="B22" s="316" t="s">
        <v>84</v>
      </c>
      <c r="H22" s="317" t="s">
        <v>188</v>
      </c>
      <c r="I22" s="318">
        <f>SUM(I7:I21)</f>
        <v>0</v>
      </c>
      <c r="J22" s="319">
        <f>SUM(J7:J21)</f>
        <v>0</v>
      </c>
    </row>
    <row r="23" spans="2:11" ht="18" customHeight="1">
      <c r="B23" s="320"/>
      <c r="H23" s="283"/>
      <c r="I23" s="321"/>
      <c r="J23" s="285"/>
    </row>
    <row r="29" spans="2:11" s="285" customFormat="1">
      <c r="B29" s="283"/>
      <c r="I29" s="286"/>
      <c r="J29" s="287"/>
      <c r="K29" s="283"/>
    </row>
    <row r="30" spans="2:11" s="285" customFormat="1">
      <c r="B30" s="283"/>
      <c r="I30" s="286"/>
      <c r="J30" s="287"/>
      <c r="K30" s="283"/>
    </row>
  </sheetData>
  <mergeCells count="2">
    <mergeCell ref="B1:J1"/>
    <mergeCell ref="B2:J2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MV Race </vt:lpstr>
      <vt:lpstr>Dalbello Race</vt:lpstr>
      <vt:lpstr>Völkl Pokrowce</vt:lpstr>
      <vt:lpstr>'Dalbello Race'!Obszar_wydruku</vt:lpstr>
      <vt:lpstr>'MV Race '!Obszar_wydruku</vt:lpstr>
      <vt:lpstr>'Völkl Pokrowce'!Obszar_wydruku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dh8</dc:creator>
  <cp:lastModifiedBy>MOZN-ASUS</cp:lastModifiedBy>
  <cp:lastPrinted>2017-02-24T15:22:30Z</cp:lastPrinted>
  <dcterms:created xsi:type="dcterms:W3CDTF">2017-02-24T14:59:07Z</dcterms:created>
  <dcterms:modified xsi:type="dcterms:W3CDTF">2017-03-22T20:48:53Z</dcterms:modified>
</cp:coreProperties>
</file>