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ropbox\FINAL\RACING_SRC\"/>
    </mc:Choice>
  </mc:AlternateContent>
  <bookViews>
    <workbookView xWindow="0" yWindow="0" windowWidth="24000" windowHeight="9510" tabRatio="728" firstSheet="1" activeTab="8"/>
  </bookViews>
  <sheets>
    <sheet name="Ski - Pricing" sheetId="2" state="hidden" r:id="rId1"/>
    <sheet name="#PODSUMOWANIE" sheetId="19" r:id="rId2"/>
    <sheet name="#NARTY" sheetId="16" r:id="rId3"/>
    <sheet name="#KASKI" sheetId="9" r:id="rId4"/>
    <sheet name="#BUTY NARCIARSKIE" sheetId="5" r:id="rId5"/>
    <sheet name="#WIĄZANIA" sheetId="3" r:id="rId6"/>
    <sheet name="#KIJE" sheetId="7" r:id="rId7"/>
    <sheet name="#GOGLE" sheetId="11" r:id="rId8"/>
    <sheet name="#DODATKI" sheetId="18" r:id="rId9"/>
  </sheets>
  <calcPr calcId="171027"/>
</workbook>
</file>

<file path=xl/calcChain.xml><?xml version="1.0" encoding="utf-8"?>
<calcChain xmlns="http://schemas.openxmlformats.org/spreadsheetml/2006/main">
  <c r="P4" i="7" l="1"/>
  <c r="C25" i="18"/>
  <c r="B9" i="19"/>
  <c r="C25" i="3"/>
  <c r="B5" i="19"/>
  <c r="J18" i="5"/>
  <c r="J17" i="5"/>
  <c r="J3" i="11"/>
  <c r="J4" i="11"/>
  <c r="J5" i="11"/>
  <c r="J6" i="11"/>
  <c r="J7" i="11"/>
  <c r="Q3" i="5"/>
  <c r="K86" i="16"/>
  <c r="K87" i="16"/>
  <c r="K88" i="16"/>
  <c r="K89" i="16"/>
  <c r="K90" i="16"/>
  <c r="K91" i="16"/>
  <c r="K85" i="16"/>
  <c r="K84" i="16"/>
  <c r="K78" i="16"/>
  <c r="K79" i="16"/>
  <c r="K80" i="16"/>
  <c r="K81" i="16"/>
  <c r="K82" i="16"/>
  <c r="K77" i="16"/>
  <c r="K76" i="16"/>
  <c r="K75" i="16"/>
  <c r="K74" i="16"/>
  <c r="K73" i="16"/>
  <c r="K72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55" i="16"/>
  <c r="K56" i="16"/>
  <c r="K57" i="16"/>
  <c r="K58" i="16"/>
  <c r="K54" i="16"/>
  <c r="K53" i="16"/>
  <c r="K52" i="16"/>
  <c r="K51" i="16"/>
  <c r="K45" i="16"/>
  <c r="K46" i="16"/>
  <c r="K47" i="16"/>
  <c r="K48" i="16"/>
  <c r="K49" i="16"/>
  <c r="K40" i="16"/>
  <c r="K41" i="16"/>
  <c r="K42" i="16"/>
  <c r="K43" i="16"/>
  <c r="K44" i="16"/>
  <c r="K39" i="16"/>
  <c r="K38" i="16"/>
  <c r="K37" i="16"/>
  <c r="K36" i="16"/>
  <c r="K30" i="16"/>
  <c r="K31" i="16"/>
  <c r="K32" i="16"/>
  <c r="K33" i="16"/>
  <c r="K34" i="16"/>
  <c r="K29" i="16"/>
  <c r="K28" i="16"/>
  <c r="K27" i="16"/>
  <c r="K24" i="16"/>
  <c r="K25" i="16"/>
  <c r="K23" i="16"/>
  <c r="K22" i="16"/>
  <c r="K21" i="16"/>
  <c r="K20" i="16"/>
  <c r="K19" i="16"/>
  <c r="K12" i="16"/>
  <c r="K13" i="16"/>
  <c r="K14" i="16"/>
  <c r="K15" i="16"/>
  <c r="K16" i="16"/>
  <c r="K17" i="16"/>
  <c r="K11" i="16"/>
  <c r="K10" i="16"/>
  <c r="K9" i="16"/>
  <c r="K8" i="16"/>
  <c r="K7" i="16"/>
  <c r="K6" i="16"/>
  <c r="K5" i="16"/>
  <c r="K4" i="16"/>
  <c r="K3" i="16"/>
  <c r="H22" i="18"/>
  <c r="H21" i="18"/>
  <c r="H20" i="18"/>
  <c r="H19" i="18"/>
  <c r="H18" i="18"/>
  <c r="H17" i="18"/>
  <c r="H16" i="18"/>
  <c r="H15" i="18"/>
  <c r="H14" i="18"/>
  <c r="H13" i="18"/>
  <c r="H11" i="18"/>
  <c r="H10" i="18"/>
  <c r="H9" i="18"/>
  <c r="H8" i="18"/>
  <c r="H7" i="18"/>
  <c r="H6" i="18"/>
  <c r="H5" i="18"/>
  <c r="H4" i="18"/>
  <c r="H3" i="18"/>
  <c r="C94" i="16"/>
  <c r="B4" i="19"/>
  <c r="D11" i="11"/>
  <c r="B8" i="19"/>
  <c r="Q6" i="9"/>
  <c r="R6" i="9"/>
  <c r="Q7" i="9"/>
  <c r="R7" i="9"/>
  <c r="Q8" i="9"/>
  <c r="R8" i="9"/>
  <c r="Q9" i="9"/>
  <c r="R9" i="9"/>
  <c r="Q10" i="9"/>
  <c r="R10" i="9"/>
  <c r="Q11" i="9"/>
  <c r="R11" i="9"/>
  <c r="Q13" i="9"/>
  <c r="R13" i="9"/>
  <c r="Q14" i="9"/>
  <c r="R14" i="9"/>
  <c r="Q15" i="9"/>
  <c r="R15" i="9"/>
  <c r="Q16" i="9"/>
  <c r="R16" i="9"/>
  <c r="Q17" i="9"/>
  <c r="R17" i="9"/>
  <c r="Q19" i="9"/>
  <c r="R19" i="9"/>
  <c r="Q20" i="9"/>
  <c r="R20" i="9"/>
  <c r="Q5" i="9"/>
  <c r="R5" i="9"/>
  <c r="Q4" i="9"/>
  <c r="R4" i="9"/>
  <c r="H30" i="5"/>
  <c r="J19" i="5"/>
  <c r="J20" i="5"/>
  <c r="J21" i="5"/>
  <c r="J22" i="5"/>
  <c r="J23" i="5"/>
  <c r="J24" i="5"/>
  <c r="J25" i="5"/>
  <c r="J26" i="5"/>
  <c r="J27" i="5"/>
  <c r="J28" i="5"/>
  <c r="J29" i="5"/>
  <c r="C26" i="18"/>
  <c r="C9" i="19"/>
  <c r="D24" i="9"/>
  <c r="B10" i="19"/>
  <c r="D25" i="9"/>
  <c r="C10" i="19"/>
  <c r="Q4" i="7"/>
  <c r="D12" i="11"/>
  <c r="C8" i="19"/>
  <c r="C95" i="16"/>
  <c r="C4" i="19"/>
  <c r="R3" i="5"/>
  <c r="J30" i="5"/>
  <c r="AU29" i="5"/>
  <c r="AT29" i="5"/>
  <c r="AU28" i="5"/>
  <c r="AT28" i="5"/>
  <c r="AU27" i="5"/>
  <c r="AT27" i="5"/>
  <c r="AU26" i="5"/>
  <c r="AT26" i="5"/>
  <c r="AU25" i="5"/>
  <c r="AT25" i="5"/>
  <c r="AU24" i="5"/>
  <c r="AT24" i="5"/>
  <c r="AU23" i="5"/>
  <c r="AT23" i="5"/>
  <c r="AU22" i="5"/>
  <c r="AT22" i="5"/>
  <c r="AU21" i="5"/>
  <c r="AT21" i="5"/>
  <c r="AU20" i="5"/>
  <c r="AT20" i="5"/>
  <c r="AU19" i="5"/>
  <c r="AT19" i="5"/>
  <c r="AU18" i="5"/>
  <c r="AT18" i="5"/>
  <c r="AU17" i="5"/>
  <c r="AT17" i="5"/>
  <c r="I23" i="3"/>
  <c r="J4" i="3"/>
  <c r="J5" i="3"/>
  <c r="J6" i="3"/>
  <c r="J7" i="3"/>
  <c r="J8" i="3"/>
  <c r="J9" i="3"/>
  <c r="J10" i="3"/>
  <c r="J11" i="3"/>
  <c r="J13" i="3"/>
  <c r="J14" i="3"/>
  <c r="J15" i="3"/>
  <c r="J16" i="3"/>
  <c r="J17" i="3"/>
  <c r="J18" i="3"/>
  <c r="J19" i="3"/>
  <c r="J20" i="3"/>
  <c r="J21" i="3"/>
  <c r="J22" i="3"/>
  <c r="J3" i="3"/>
  <c r="C26" i="3"/>
  <c r="C5" i="19"/>
  <c r="J23" i="3"/>
  <c r="P11" i="7"/>
  <c r="Q11" i="7"/>
  <c r="P10" i="7"/>
  <c r="P8" i="7"/>
  <c r="Q8" i="7"/>
  <c r="P7" i="7"/>
  <c r="Q7" i="7"/>
  <c r="P6" i="7"/>
  <c r="Q6" i="7"/>
  <c r="P5" i="7"/>
  <c r="Q5" i="7"/>
  <c r="P3" i="7"/>
  <c r="Q3" i="7"/>
  <c r="O12" i="5"/>
  <c r="O13" i="5"/>
  <c r="N12" i="5"/>
  <c r="M12" i="5"/>
  <c r="M13" i="5"/>
  <c r="L12" i="5"/>
  <c r="K12" i="5"/>
  <c r="I12" i="5"/>
  <c r="I13" i="5"/>
  <c r="H12" i="5"/>
  <c r="Q10" i="5"/>
  <c r="R10" i="5"/>
  <c r="Q9" i="5"/>
  <c r="R9" i="5"/>
  <c r="Q8" i="5"/>
  <c r="R8" i="5"/>
  <c r="Q7" i="5"/>
  <c r="R7" i="5"/>
  <c r="Q6" i="5"/>
  <c r="R6" i="5"/>
  <c r="Q5" i="5"/>
  <c r="R5" i="5"/>
  <c r="Q4" i="5"/>
  <c r="R4" i="5"/>
  <c r="D15" i="7"/>
  <c r="B7" i="19"/>
  <c r="Q10" i="7"/>
  <c r="D16" i="7"/>
  <c r="C7" i="19"/>
  <c r="Q13" i="5"/>
  <c r="R13" i="5"/>
  <c r="Q12" i="5"/>
  <c r="R12" i="5"/>
  <c r="R14" i="5"/>
  <c r="D32" i="5"/>
  <c r="C6" i="19"/>
  <c r="C12" i="19"/>
  <c r="Q14" i="5"/>
  <c r="D31" i="5"/>
  <c r="B6" i="19"/>
</calcChain>
</file>

<file path=xl/sharedStrings.xml><?xml version="1.0" encoding="utf-8"?>
<sst xmlns="http://schemas.openxmlformats.org/spreadsheetml/2006/main" count="1138" uniqueCount="576">
  <si>
    <t>REDSTER AR 3MM LIFTER 21-24</t>
  </si>
  <si>
    <t>REDSTER 130 SPEED CUFF 28-29</t>
  </si>
  <si>
    <t>REDSTER AR 3MM LIFTER 25-29</t>
  </si>
  <si>
    <t>AZE001296+</t>
  </si>
  <si>
    <t>REDSTER 130 SPEED CUFF 26-27</t>
  </si>
  <si>
    <t>AZE001262+</t>
  </si>
  <si>
    <t>AZE001266+</t>
  </si>
  <si>
    <t>REDSTER AR 5MM LIFTER 21-24</t>
  </si>
  <si>
    <t>AZE001298+</t>
  </si>
  <si>
    <t>AZE001264+</t>
  </si>
  <si>
    <t>AZE001268+</t>
  </si>
  <si>
    <t>REDSTER AR 5MM LIFTER 25-29</t>
  </si>
  <si>
    <t>Atomic Alpine and Protective EN</t>
  </si>
  <si>
    <t>FIS ATOMIC</t>
  </si>
  <si>
    <t>27-Feb-2017 02:54 PM</t>
  </si>
  <si>
    <t>The first price shown in the order grid is wholesale and the second price is Suggested retail price</t>
  </si>
  <si>
    <t>Currency</t>
  </si>
  <si>
    <t>PLN</t>
  </si>
  <si>
    <t>Ski</t>
  </si>
  <si>
    <t>Name</t>
  </si>
  <si>
    <t>Code</t>
  </si>
  <si>
    <t>Variation</t>
  </si>
  <si>
    <t>165</t>
  </si>
  <si>
    <t>157</t>
  </si>
  <si>
    <t>193</t>
  </si>
  <si>
    <t>188</t>
  </si>
  <si>
    <t>176</t>
  </si>
  <si>
    <t>183</t>
  </si>
  <si>
    <t>190</t>
  </si>
  <si>
    <t>212</t>
  </si>
  <si>
    <t>210</t>
  </si>
  <si>
    <t>152</t>
  </si>
  <si>
    <t>131</t>
  </si>
  <si>
    <t>138</t>
  </si>
  <si>
    <t>145</t>
  </si>
  <si>
    <t>173</t>
  </si>
  <si>
    <t>180</t>
  </si>
  <si>
    <t>186</t>
  </si>
  <si>
    <t>159</t>
  </si>
  <si>
    <t>166</t>
  </si>
  <si>
    <t>185</t>
  </si>
  <si>
    <t>192</t>
  </si>
  <si>
    <t>200</t>
  </si>
  <si>
    <t>116</t>
  </si>
  <si>
    <t>123</t>
  </si>
  <si>
    <t>130</t>
  </si>
  <si>
    <t>140</t>
  </si>
  <si>
    <t>150</t>
  </si>
  <si>
    <t>160</t>
  </si>
  <si>
    <t>REDSTER S9 FIS M 165</t>
  </si>
  <si>
    <t>AA0026704+</t>
  </si>
  <si>
    <t>Red</t>
  </si>
  <si>
    <t>REDSTER S9 FIS W 157</t>
  </si>
  <si>
    <t>AA0026702+</t>
  </si>
  <si>
    <t>REDSTER G9 FIS M</t>
  </si>
  <si>
    <t>AA0026698+</t>
  </si>
  <si>
    <t>REDSTER G9 FIS W 188</t>
  </si>
  <si>
    <t>AA0026696+</t>
  </si>
  <si>
    <t>REDSTER G9 FIS W 183</t>
  </si>
  <si>
    <t>AA0026692+</t>
  </si>
  <si>
    <t>REDSTER SG FIS M 212</t>
  </si>
  <si>
    <t>AA0026712+</t>
  </si>
  <si>
    <t>REDSTER SG FIS W 210</t>
  </si>
  <si>
    <t>AA0026710+</t>
  </si>
  <si>
    <t>REDSTER G9 RS</t>
  </si>
  <si>
    <t>AA0026700+</t>
  </si>
  <si>
    <t>REDSTER S9 FIS J + X 14 TL RS</t>
  </si>
  <si>
    <t>AASS01486+</t>
  </si>
  <si>
    <t>REDSTER S9 FIS J-RP</t>
  </si>
  <si>
    <t>AA0026774+</t>
  </si>
  <si>
    <t>AASS01488+</t>
  </si>
  <si>
    <t>AA0026686+</t>
  </si>
  <si>
    <t>REDSTER G9 FIS</t>
  </si>
  <si>
    <t>AA0026690+</t>
  </si>
  <si>
    <t>REDSTER G9 FIS J + X 14 TL RS OME</t>
  </si>
  <si>
    <t>AASS01484+</t>
  </si>
  <si>
    <t>REDSTER SG FIS</t>
  </si>
  <si>
    <t>AA0026706+</t>
  </si>
  <si>
    <t>REDSTER SG FIS 200</t>
  </si>
  <si>
    <t>AA0026708+</t>
  </si>
  <si>
    <t>REDSTER G9 FIS J-RP</t>
  </si>
  <si>
    <t>AA0026680+</t>
  </si>
  <si>
    <t>AA0026682+</t>
  </si>
  <si>
    <t>REDSTER J9 FIS J-RP</t>
  </si>
  <si>
    <t>AA0026678+</t>
  </si>
  <si>
    <t>REDSTER J9 RS J-RP</t>
  </si>
  <si>
    <t>AA0026860+</t>
  </si>
  <si>
    <t>X 20 EGA</t>
  </si>
  <si>
    <t>AD5001768+</t>
  </si>
  <si>
    <t>Black/Wht</t>
  </si>
  <si>
    <t>X 19 MOD</t>
  </si>
  <si>
    <t>AD5001762+</t>
  </si>
  <si>
    <t>Red/Black</t>
  </si>
  <si>
    <t>X 16 VAR</t>
  </si>
  <si>
    <t>AD5001764+</t>
  </si>
  <si>
    <t>X 12 VAR</t>
  </si>
  <si>
    <t>AD5001766+</t>
  </si>
  <si>
    <t>21/21.5</t>
  </si>
  <si>
    <t>22/22.5</t>
  </si>
  <si>
    <t>23/23.5</t>
  </si>
  <si>
    <t>24/24.5</t>
  </si>
  <si>
    <t>25/25.5</t>
  </si>
  <si>
    <t>26/26.5</t>
  </si>
  <si>
    <t>27/27.5</t>
  </si>
  <si>
    <t>28/28.5</t>
  </si>
  <si>
    <t>29/29.5</t>
  </si>
  <si>
    <t>REDSTER WORLD CUP 170</t>
  </si>
  <si>
    <t>AE5016980+</t>
  </si>
  <si>
    <t>REDSTER WORLD CUP 150</t>
  </si>
  <si>
    <t>AE5017000+</t>
  </si>
  <si>
    <t>Rd/Black</t>
  </si>
  <si>
    <t>REDSTER WORLD CUP 130</t>
  </si>
  <si>
    <t>AE5017020+</t>
  </si>
  <si>
    <t>REDSTER WORLD CUP 110 / 110 LC</t>
  </si>
  <si>
    <t>AE5017040+</t>
  </si>
  <si>
    <t>REDSTER CLUB SPORT 130</t>
  </si>
  <si>
    <t>AE5017100+</t>
  </si>
  <si>
    <t>REDSTER CLUB SPORT 110 / 110 LC</t>
  </si>
  <si>
    <t>AE5017120+</t>
  </si>
  <si>
    <t>REDSTER CLUB SPORT 90 LC</t>
  </si>
  <si>
    <t>AE5017060+</t>
  </si>
  <si>
    <t>REDSTER CLUB SPORT 70 LC</t>
  </si>
  <si>
    <t>AE5017080+</t>
  </si>
  <si>
    <t>110</t>
  </si>
  <si>
    <t>115</t>
  </si>
  <si>
    <t>120</t>
  </si>
  <si>
    <t>125</t>
  </si>
  <si>
    <t>135</t>
  </si>
  <si>
    <t>70</t>
  </si>
  <si>
    <t>75</t>
  </si>
  <si>
    <t>80</t>
  </si>
  <si>
    <t>85</t>
  </si>
  <si>
    <t>90</t>
  </si>
  <si>
    <t>95</t>
  </si>
  <si>
    <t>100</t>
  </si>
  <si>
    <t>105</t>
  </si>
  <si>
    <t>REDSTER ULTRA</t>
  </si>
  <si>
    <t>AJ5005344+</t>
  </si>
  <si>
    <t>REDSTER CARBON</t>
  </si>
  <si>
    <t>AJ5005346+</t>
  </si>
  <si>
    <t>Redster GS</t>
  </si>
  <si>
    <t>AJ5005398+</t>
  </si>
  <si>
    <t>REDSTER</t>
  </si>
  <si>
    <t>AJ5005350+</t>
  </si>
  <si>
    <t>REDSTER X CARBON SQS</t>
  </si>
  <si>
    <t>AJ5005348+</t>
  </si>
  <si>
    <t>Black/Orange</t>
  </si>
  <si>
    <t>REDSTER X SQS</t>
  </si>
  <si>
    <t>AJ5005352+</t>
  </si>
  <si>
    <t>Bl/Wht</t>
  </si>
  <si>
    <t>REDSTER JR</t>
  </si>
  <si>
    <t>AJ5005354+</t>
  </si>
  <si>
    <t>Redster JR GS</t>
  </si>
  <si>
    <t>AJ5005400+</t>
  </si>
  <si>
    <t>XXS 5253</t>
  </si>
  <si>
    <t>XS53+54+</t>
  </si>
  <si>
    <t>S 5556</t>
  </si>
  <si>
    <t>M 56+57+</t>
  </si>
  <si>
    <t>L 5859</t>
  </si>
  <si>
    <t>XL59+60+</t>
  </si>
  <si>
    <t>XXL 6162</t>
  </si>
  <si>
    <t>S 5356</t>
  </si>
  <si>
    <t>M 5659</t>
  </si>
  <si>
    <t>L 5962</t>
  </si>
  <si>
    <t>REDSTER WC AMID</t>
  </si>
  <si>
    <t>AN5005428+</t>
  </si>
  <si>
    <t>Wht/Black</t>
  </si>
  <si>
    <t>AN5005430+</t>
  </si>
  <si>
    <t>AN5005432+</t>
  </si>
  <si>
    <t>Pink</t>
  </si>
  <si>
    <t>REDSTER LF SL</t>
  </si>
  <si>
    <t>AN5005416+</t>
  </si>
  <si>
    <t>AN5005418+</t>
  </si>
  <si>
    <t>AN5005420+</t>
  </si>
  <si>
    <t>AN5005438+</t>
  </si>
  <si>
    <t>Black</t>
  </si>
  <si>
    <t>AN5005382+</t>
  </si>
  <si>
    <t>Bl</t>
  </si>
  <si>
    <t>SL CHIN GUARD REDSTER SL</t>
  </si>
  <si>
    <t>AN5005384+</t>
  </si>
  <si>
    <t>Wht</t>
  </si>
  <si>
    <t>CHIN GUARD REDSTER</t>
  </si>
  <si>
    <t>AZN000050+</t>
  </si>
  <si>
    <t>REDSTER REPLICA</t>
  </si>
  <si>
    <t>AN5005422+</t>
  </si>
  <si>
    <t>AN5005424+</t>
  </si>
  <si>
    <t>AN5005426+</t>
  </si>
  <si>
    <t>AN5005482+</t>
  </si>
  <si>
    <t>AN5005380+</t>
  </si>
  <si>
    <t>REVENT L RS FDL HD</t>
  </si>
  <si>
    <t>AN5105468+</t>
  </si>
  <si>
    <t>Black/Red</t>
  </si>
  <si>
    <t>AN5105466+</t>
  </si>
  <si>
    <t>Black/White</t>
  </si>
  <si>
    <t>REVENT S RS FDL HD</t>
  </si>
  <si>
    <t>AN5105424+</t>
  </si>
  <si>
    <t>AN5105426+</t>
  </si>
  <si>
    <t>SAVOR JR RS</t>
  </si>
  <si>
    <t>AN5105470+</t>
  </si>
  <si>
    <t>The first goggle for junior racers featuring FDL, our multilayer treatment and an extra lens included.</t>
  </si>
  <si>
    <t>REDSTER S9 FIS W + X 16 VAR</t>
  </si>
  <si>
    <t>REDSTER S9 FIS W + X 12 VAR</t>
  </si>
  <si>
    <t>REDSTER G9 FIS M + X 20 EGA</t>
  </si>
  <si>
    <t>REDSTER G9 FIS M + X 19 MOD</t>
  </si>
  <si>
    <t>REDSTER G9 FIS W + X 19 MOD</t>
  </si>
  <si>
    <t>REDSTER G9 FIS W +X 19 MOD</t>
  </si>
  <si>
    <t>REDSTER G9 FIS W + X 16 VAR</t>
  </si>
  <si>
    <t>REDSTER S9 FIS J + X 12 TL RS</t>
  </si>
  <si>
    <t>REDSTER G9 FIS J + X 12 TL RS</t>
  </si>
  <si>
    <t>RS TRUNK 130L</t>
  </si>
  <si>
    <t>AL5037210</t>
  </si>
  <si>
    <t>Red/Brightred</t>
  </si>
  <si>
    <t>RS PACK 80L</t>
  </si>
  <si>
    <t>AL5037310</t>
  </si>
  <si>
    <t>RS PACK 45L</t>
  </si>
  <si>
    <t>AL5037410</t>
  </si>
  <si>
    <t>RS DOUBLE SKI WHEELIE</t>
  </si>
  <si>
    <t>AL5037510</t>
  </si>
  <si>
    <t>Black/Black</t>
  </si>
  <si>
    <t>TRAVEL PACK 35L</t>
  </si>
  <si>
    <t>AL5038110</t>
  </si>
  <si>
    <t>AL5038120</t>
  </si>
  <si>
    <t>REDSTER AR FORWARD LEAN KIT</t>
  </si>
  <si>
    <t>AE5017680+</t>
  </si>
  <si>
    <t>REDSTER FOAM LINER</t>
  </si>
  <si>
    <t>AE5017700+</t>
  </si>
  <si>
    <t>REDSTER AR CUFF SPOILER</t>
  </si>
  <si>
    <t>AE5017720+</t>
  </si>
  <si>
    <t>REDSTER 170 SPEED CUFF 22-23</t>
  </si>
  <si>
    <t>AZE001254+</t>
  </si>
  <si>
    <t>REDSTER 170 SPEED CUFF 24-25</t>
  </si>
  <si>
    <t>AZE001256+</t>
  </si>
  <si>
    <t>REDSTER 170 SPEED CUFF 26-27</t>
  </si>
  <si>
    <t>AZE001258+</t>
  </si>
  <si>
    <t>REDSTER 170 SPEED CUFF 28-29</t>
  </si>
  <si>
    <t>AZE001260+</t>
  </si>
  <si>
    <t>REDSTER 130 SPEED CUFF 22-23</t>
  </si>
  <si>
    <t>AZE001292+</t>
  </si>
  <si>
    <t>REDSTER 130 SPEED CUFF 24-25</t>
  </si>
  <si>
    <t>AZE001294+</t>
  </si>
  <si>
    <t>REDSTER S9 FIS J-RP + Z12</t>
  </si>
  <si>
    <t>REDSTER S9 FIS J-RP + Z10</t>
  </si>
  <si>
    <t>REDSTER S9 FIS J-RP + L7</t>
  </si>
  <si>
    <t>AASS01382145</t>
  </si>
  <si>
    <t>AASS01342152</t>
  </si>
  <si>
    <t>REDSTER G9 RS + X12 VAR</t>
  </si>
  <si>
    <t>REDSTER G9 RS + X16 VAR</t>
  </si>
  <si>
    <t>REDSTER G9 RS + X19 MOD</t>
  </si>
  <si>
    <t>REDSTER G9 FIS + X19 MOD</t>
  </si>
  <si>
    <t>REDSTER G9 FIS + X16 VAR</t>
  </si>
  <si>
    <t>REDSTER G9 FIS + X12 VAR</t>
  </si>
  <si>
    <t>REDSTER SG FIS + X16 VAR</t>
  </si>
  <si>
    <t>REDSTER SG FIS + X12 VAR</t>
  </si>
  <si>
    <t>REDSTER SG FIS + X19 MOD</t>
  </si>
  <si>
    <t>REDSTER G9 FIS J-RP + Z10</t>
  </si>
  <si>
    <t>REDSTER G9 FIS J-RP + Z12</t>
  </si>
  <si>
    <t>REDSTER J9 FIS J-RP + L7</t>
  </si>
  <si>
    <t>REDSTER J9 RS J-RP + Z10</t>
  </si>
  <si>
    <t>REDSTER J9 RS J RP + L7</t>
  </si>
  <si>
    <t>AAST00928190</t>
  </si>
  <si>
    <t>AAST00930176</t>
  </si>
  <si>
    <t>AAST00930183</t>
  </si>
  <si>
    <t>AAST00930190</t>
  </si>
  <si>
    <t>AAST00932176</t>
  </si>
  <si>
    <t>AAST00932183</t>
  </si>
  <si>
    <t>AAST00932190</t>
  </si>
  <si>
    <t>AAST00906138</t>
  </si>
  <si>
    <t>AAST00906145</t>
  </si>
  <si>
    <t>AAST00908145</t>
  </si>
  <si>
    <t>AAST00908138</t>
  </si>
  <si>
    <t>AAST00908131</t>
  </si>
  <si>
    <t>AAST00910131</t>
  </si>
  <si>
    <t>AAST00910138</t>
  </si>
  <si>
    <t>AAST00900186</t>
  </si>
  <si>
    <t>AAST00902186</t>
  </si>
  <si>
    <t>AAST00902180</t>
  </si>
  <si>
    <t>AAST00902173</t>
  </si>
  <si>
    <t>AAST00904186</t>
  </si>
  <si>
    <t>AAST00904180</t>
  </si>
  <si>
    <t>AAST00904173</t>
  </si>
  <si>
    <t>AASS01340159</t>
  </si>
  <si>
    <t>AASS01340166</t>
  </si>
  <si>
    <t>AAST00870192</t>
  </si>
  <si>
    <t>AAST00870185</t>
  </si>
  <si>
    <t>AAST00874185</t>
  </si>
  <si>
    <t>AAST00874192</t>
  </si>
  <si>
    <t>AAST00868200</t>
  </si>
  <si>
    <t>AAST00876200</t>
  </si>
  <si>
    <t>AAST00872200</t>
  </si>
  <si>
    <t>AAST00914131</t>
  </si>
  <si>
    <t>AAST00914138</t>
  </si>
  <si>
    <t>AAST00914145</t>
  </si>
  <si>
    <t>REDSTER G9 FIS J-RP + L7</t>
  </si>
  <si>
    <t>AAST00918131</t>
  </si>
  <si>
    <t>AAST00918138</t>
  </si>
  <si>
    <t>AAST00918145</t>
  </si>
  <si>
    <t>AAST00912152</t>
  </si>
  <si>
    <t>AAST00912159</t>
  </si>
  <si>
    <t>AAST00912166</t>
  </si>
  <si>
    <t>AAST00916166</t>
  </si>
  <si>
    <t>AAST00916152</t>
  </si>
  <si>
    <t>AAST00916159</t>
  </si>
  <si>
    <t>AAST00926116</t>
  </si>
  <si>
    <t>AAST00926123</t>
  </si>
  <si>
    <t>AAST00938130</t>
  </si>
  <si>
    <t>AAST00938140</t>
  </si>
  <si>
    <t>AAST00938150</t>
  </si>
  <si>
    <t>AAST00938160</t>
  </si>
  <si>
    <t>AAST00936150</t>
  </si>
  <si>
    <t>AAST00936160</t>
  </si>
  <si>
    <t>AA0026704165</t>
  </si>
  <si>
    <t>AA0026702157</t>
  </si>
  <si>
    <t>AAST00882165</t>
  </si>
  <si>
    <t>AAST00884165</t>
  </si>
  <si>
    <t>AAST00886165</t>
  </si>
  <si>
    <t>AA0026698193</t>
  </si>
  <si>
    <t>AAST00878157</t>
  </si>
  <si>
    <t>AAST00880157</t>
  </si>
  <si>
    <t>AAST00894193</t>
  </si>
  <si>
    <t>AAST00896193</t>
  </si>
  <si>
    <t>AA0026696188</t>
  </si>
  <si>
    <t>AA0026692183</t>
  </si>
  <si>
    <t>AAST00888188</t>
  </si>
  <si>
    <t>AAST00862212</t>
  </si>
  <si>
    <t>AAST00890183</t>
  </si>
  <si>
    <t>AAST00892183</t>
  </si>
  <si>
    <t>AA0026712212</t>
  </si>
  <si>
    <t>AA0026710210</t>
  </si>
  <si>
    <t>AA0026700190</t>
  </si>
  <si>
    <t>AAST00864210</t>
  </si>
  <si>
    <t>AAST00866212</t>
  </si>
  <si>
    <t>AA0026700183</t>
  </si>
  <si>
    <t>AA0026700176</t>
  </si>
  <si>
    <t>AA0026690186</t>
  </si>
  <si>
    <t>AA0026706192</t>
  </si>
  <si>
    <t>AA0026708200</t>
  </si>
  <si>
    <t>AA0026690180</t>
  </si>
  <si>
    <t>165 REDSTER S9 FIS M + X 19 MOD</t>
  </si>
  <si>
    <t>165 REDSTER S9 FIS M + X 16 VAR</t>
  </si>
  <si>
    <t>165 REDSTER S9 FIS M + X 12 VAR</t>
  </si>
  <si>
    <t>REDSTER S9 FIS M 165 BEZ WIĄZAŃ</t>
  </si>
  <si>
    <t>AA0026690173</t>
  </si>
  <si>
    <t>AA0026706185</t>
  </si>
  <si>
    <t>CLUB JUNIOR</t>
  </si>
  <si>
    <t>Cena racing</t>
  </si>
  <si>
    <t>AASS01486152</t>
  </si>
  <si>
    <t>AASS01488145</t>
  </si>
  <si>
    <t>212 cm</t>
  </si>
  <si>
    <t>210 cm</t>
  </si>
  <si>
    <t>200 cm</t>
  </si>
  <si>
    <t>192 cm</t>
  </si>
  <si>
    <t>185 cm</t>
  </si>
  <si>
    <t>165 cm</t>
  </si>
  <si>
    <t>157 cm</t>
  </si>
  <si>
    <t>193 cm</t>
  </si>
  <si>
    <t>188 cm</t>
  </si>
  <si>
    <t>183 cm</t>
  </si>
  <si>
    <t>186 cm</t>
  </si>
  <si>
    <t>190 cm</t>
  </si>
  <si>
    <t>176 cm</t>
  </si>
  <si>
    <t>180 cm</t>
  </si>
  <si>
    <t>173 cm</t>
  </si>
  <si>
    <t>166 cm</t>
  </si>
  <si>
    <t>159 cm</t>
  </si>
  <si>
    <t>152 cm</t>
  </si>
  <si>
    <t>145 cm</t>
  </si>
  <si>
    <t>138 cm</t>
  </si>
  <si>
    <t>131 cm</t>
  </si>
  <si>
    <t>REDSTER SG FIS M + X20 EGA</t>
  </si>
  <si>
    <t>REDSTER SG FIS M + X19 MOD</t>
  </si>
  <si>
    <t>REDSTER SG FIS W + X19 MOD</t>
  </si>
  <si>
    <t>116 CM</t>
  </si>
  <si>
    <t>123 CM</t>
  </si>
  <si>
    <t>150 CM</t>
  </si>
  <si>
    <t>160 CM</t>
  </si>
  <si>
    <t>130 CM</t>
  </si>
  <si>
    <t>140 CM</t>
  </si>
  <si>
    <t>L7</t>
  </si>
  <si>
    <t>Z10</t>
  </si>
  <si>
    <t>Z12</t>
  </si>
  <si>
    <t>CENA BEZ WIĄZAŃ</t>
  </si>
  <si>
    <t>WIĄZANIA</t>
  </si>
  <si>
    <t>X20 EGA (w cenie zestawu)</t>
  </si>
  <si>
    <t>X19 MOD (w cenie zestawu)</t>
  </si>
  <si>
    <t>X16 VAR (w cenie zestawu)</t>
  </si>
  <si>
    <t>X12 VAR (w cenie zestawu)</t>
  </si>
  <si>
    <t>X 12 TL (NEOX) (w cenie)</t>
  </si>
  <si>
    <t>Z12 (w cenie zestawu)</t>
  </si>
  <si>
    <t>Z10 (w cenie zestawu)</t>
  </si>
  <si>
    <t>L7 (w cenie zestawu)</t>
  </si>
  <si>
    <t>X 14 TL (NEOX) (w cenie)</t>
  </si>
  <si>
    <t>Kategoria</t>
  </si>
  <si>
    <t>Nazwa</t>
  </si>
  <si>
    <t>Nr katalogowy</t>
  </si>
  <si>
    <t>długość</t>
  </si>
  <si>
    <t>Radius</t>
  </si>
  <si>
    <t>R &gt; 45m</t>
  </si>
  <si>
    <t>R &gt; 40m</t>
  </si>
  <si>
    <t>R = 35m</t>
  </si>
  <si>
    <t>R = 30m</t>
  </si>
  <si>
    <t>R = 12,5m</t>
  </si>
  <si>
    <t>R = 12,7m</t>
  </si>
  <si>
    <t>R &gt; 30m</t>
  </si>
  <si>
    <t>26m</t>
  </si>
  <si>
    <t>R = 27,5m</t>
  </si>
  <si>
    <t>R = 24m</t>
  </si>
  <si>
    <t>R = 21m</t>
  </si>
  <si>
    <t>R = 20m</t>
  </si>
  <si>
    <t>R = 18,1m</t>
  </si>
  <si>
    <t>R = 17,3m</t>
  </si>
  <si>
    <t>R = 17m</t>
  </si>
  <si>
    <t>R = 15m</t>
  </si>
  <si>
    <t>R = 14,3m</t>
  </si>
  <si>
    <t>R = 14m</t>
  </si>
  <si>
    <t>R = 11,5m</t>
  </si>
  <si>
    <t>R = 11m</t>
  </si>
  <si>
    <t>R = 10,4m</t>
  </si>
  <si>
    <t>R = 9,8m</t>
  </si>
  <si>
    <t>R = 9,7m</t>
  </si>
  <si>
    <t>R = 9m</t>
  </si>
  <si>
    <t>14m</t>
  </si>
  <si>
    <t>16m</t>
  </si>
  <si>
    <t>12,5m</t>
  </si>
  <si>
    <t>11m</t>
  </si>
  <si>
    <t>Numer katalogowy</t>
  </si>
  <si>
    <t>Kolor</t>
  </si>
  <si>
    <t>70mm</t>
  </si>
  <si>
    <t>Skala siły wypięcia</t>
  </si>
  <si>
    <t>Szerokość - ski stop</t>
  </si>
  <si>
    <t>8-16 DIN</t>
  </si>
  <si>
    <t>4-12 DIN</t>
  </si>
  <si>
    <t>AD5001796+</t>
  </si>
  <si>
    <t>X14 TL RS OME</t>
  </si>
  <si>
    <t>AD5001054+</t>
  </si>
  <si>
    <t>AD5001750+</t>
  </si>
  <si>
    <t>AD5001752+</t>
  </si>
  <si>
    <t>X 12 TL RS OME</t>
  </si>
  <si>
    <t>AD5001754+</t>
  </si>
  <si>
    <t>12 - 20 DIN</t>
  </si>
  <si>
    <t>11 - 19 DIN</t>
  </si>
  <si>
    <t>6-14 DIN</t>
  </si>
  <si>
    <t>3-10 DIN</t>
  </si>
  <si>
    <t>2-7.5 DIN</t>
  </si>
  <si>
    <t>L3916910001</t>
  </si>
  <si>
    <t>ERSA L7 JUNIOR RACE KIT</t>
  </si>
  <si>
    <t>AZD000112+</t>
  </si>
  <si>
    <t>DISTANCE PLATE REAR 2mm X20</t>
  </si>
  <si>
    <t>AZD000140+</t>
  </si>
  <si>
    <t>AZD000138+</t>
  </si>
  <si>
    <t>AZD000136+</t>
  </si>
  <si>
    <t>AZD000134+</t>
  </si>
  <si>
    <t>AZD000132+</t>
  </si>
  <si>
    <t>AZD000130+</t>
  </si>
  <si>
    <t>AZD000128+</t>
  </si>
  <si>
    <t>AZD000126+</t>
  </si>
  <si>
    <t>-</t>
  </si>
  <si>
    <t>Cena detaliczna</t>
  </si>
  <si>
    <t>nie dotyczy</t>
  </si>
  <si>
    <t>Przód/tył</t>
  </si>
  <si>
    <t>wysokość</t>
  </si>
  <si>
    <t>komplet:</t>
  </si>
  <si>
    <t>przód</t>
  </si>
  <si>
    <t>tył</t>
  </si>
  <si>
    <t>1mm</t>
  </si>
  <si>
    <t>2mm</t>
  </si>
  <si>
    <t>3mm</t>
  </si>
  <si>
    <t>2 liftery (L i P) pod przednią skrzynkę</t>
  </si>
  <si>
    <t>2 liftery (L i P) pod tylną skrzynkę</t>
  </si>
  <si>
    <t>kolor</t>
  </si>
  <si>
    <t>FLEX</t>
  </si>
  <si>
    <t>Cena Racing</t>
  </si>
  <si>
    <t>Cena katalogowa</t>
  </si>
  <si>
    <t>REDSTER JR 60</t>
  </si>
  <si>
    <t>REDSTER JR 50</t>
  </si>
  <si>
    <t>AE5016940+</t>
  </si>
  <si>
    <t>AE5016920+</t>
  </si>
  <si>
    <t>RED/BLACK</t>
  </si>
  <si>
    <t>19/19.5</t>
  </si>
  <si>
    <t>20/20.5</t>
  </si>
  <si>
    <t>26/26/5</t>
  </si>
  <si>
    <t>BUTY NARCIARSKIE</t>
  </si>
  <si>
    <t>Ilość (suma)</t>
  </si>
  <si>
    <t>Wartość(suma)</t>
  </si>
  <si>
    <t>SUMA</t>
  </si>
  <si>
    <t>Liftery instalowane pod wiązaniami</t>
  </si>
  <si>
    <t xml:space="preserve">DISTANCE PLATE FRONT 1mm X20-X12 </t>
  </si>
  <si>
    <t>DISTANCE PLATE FRONT 2mm X20-X12</t>
  </si>
  <si>
    <t>DISTANCE PLATE FRONT 3mm X20-X12</t>
  </si>
  <si>
    <t>DISTANCE PLATE REAR 1mm X20</t>
  </si>
  <si>
    <t>DISTANCE PLATE REAR 3mm X20</t>
  </si>
  <si>
    <t>DISTANCE PLATE REAR 1mm X19 - X12</t>
  </si>
  <si>
    <t>DISTANCE PLATE REAR 2mm X19 - X12</t>
  </si>
  <si>
    <t>DISTANCE PLATE REAR 3mm X19 - X12</t>
  </si>
  <si>
    <t>Ilość zamawiana</t>
  </si>
  <si>
    <t>Wartość SUMA</t>
  </si>
  <si>
    <t>Wprowadź ilość w białe pola</t>
  </si>
  <si>
    <t>SUPER-G 
FIS 
SENIOR</t>
  </si>
  <si>
    <t>SLALOM
 FIS
 SENIOR</t>
  </si>
  <si>
    <t>GIGANT
 FIS
 SENIOR</t>
  </si>
  <si>
    <t>GIGANT 
JUNIOR/MASTERS</t>
  </si>
  <si>
    <t>GIGANT 
MASTERS</t>
  </si>
  <si>
    <t>GIGANT 
MASTERS/FIS</t>
  </si>
  <si>
    <t>GIGANT
 FIS
 JUNIOR</t>
  </si>
  <si>
    <t>GIGANT
 FIS JUNIOR+</t>
  </si>
  <si>
    <t>NARTY GIGANTOWE  G9 JUNIOR FIS</t>
  </si>
  <si>
    <t>NARTY GIGANT MASTERS+FIS CROSS</t>
  </si>
  <si>
    <t>NARTY GIGANT FIS SENIOR</t>
  </si>
  <si>
    <t>NARTY SLALOM FIS SENIOR</t>
  </si>
  <si>
    <t>NARTY GIGANTOWE  S9 SLALOM  FIS JUNIOR</t>
  </si>
  <si>
    <t>NARTY SLALOMOWE  S9 SLALOM  FIS JUNIOR</t>
  </si>
  <si>
    <t>SLALOM
  FIS JUNIOR+</t>
  </si>
  <si>
    <t>SLALOM
 FIS JUNIOR</t>
  </si>
  <si>
    <t>MULTIEVENT 
FIS 
JUNIOR</t>
  </si>
  <si>
    <t>ILOŚĆ</t>
  </si>
  <si>
    <t>WARTOŚĆ (SUMA)</t>
  </si>
  <si>
    <t>Najbardziej zaawansowany kask z oferty Racing. Lekka, skorupa - kompozyt łączący Aramid i Glass Fiber zapewnia jeszcze większą wytrzymałość. W modelu zastosowano pianę AMID, która zwiększa o 30% ochronę głowy podaczas uderzenia uderzenia.</t>
  </si>
  <si>
    <t>SPECYFIKACJA FIS RH2013</t>
  </si>
  <si>
    <t>TAK</t>
  </si>
  <si>
    <t>Przeznaczenie</t>
  </si>
  <si>
    <t>GS/DH/SG, ew SL (możliwość domówienia gardy SL)</t>
  </si>
  <si>
    <t>SL</t>
  </si>
  <si>
    <t>"Garda" chroniąca twarz przed uderzeniem tyczkami slalomowymi. Model przeznaczony do kasków z tzw. "twardymi uszami": Redster WC oraz Redster Replica. Pasuje również do Salomon S-LAB X-RACE</t>
  </si>
  <si>
    <t>GS, SL</t>
  </si>
  <si>
    <t>Redster Replica - kask pełny z tzw. "twardymi uszami" będący odpowiednikiem modeli Redster WC. Kompozyt ARAMID+GLASS FIBER został tutaj ztworzywem ABS. Przeznaczenie: Junior/Masters</t>
  </si>
  <si>
    <t>Limitowana seria z dedykowaną grafiką Marcela Hirschera.
Redster Replica - kask pełny z tzw. "twardymi uszami" będący odpowiednikiem modeli Redster WC. Kompozyt ARAMID+GLASS FIBER został tutaj ztworzywem ABS. Przeznaczenie: Junior/Masters</t>
  </si>
  <si>
    <t>Limitowana seria z dedykowaną grafiką Mikaeli Shiffrin
Redster Replica - kask pełny z tzw. "twardymi uszami" będący odpowiednikiem modeli Redster WC. Kompozyt ARAMID+GLASS FIBER został tutaj ztworzywem ABS. Przeznaczenie: Junior/Masters</t>
  </si>
  <si>
    <t>Bardzo komfortowy kask stosowany przez zawodowców podczas zawodów w slalomie.</t>
  </si>
  <si>
    <t>"Garda" chroniąca twarz przed uderzeniem tyczkami slalomowymi. Model przeznaczony do kasków: REDSTER LF SL</t>
  </si>
  <si>
    <t>SPECYFIKACJA 
FIS RH2013</t>
  </si>
  <si>
    <t xml:space="preserve">Gogle z najwyższej półki zaprojektowane w oparciu o wymagania czołowych zawodników Pucharu Świata. </t>
  </si>
  <si>
    <t>Flagowy model gogli stworzony do sportu wyczynowego w rozmiarze "S", przeznacozny dla juniorów i kobiet o mniejszej twarzy .</t>
  </si>
  <si>
    <t>ROZMIAR
ILOŚĆ DODATKOWYCH SZYB</t>
  </si>
  <si>
    <t>Large Fit 
(2 SZYBY W CENIE)</t>
  </si>
  <si>
    <t>Small Fit 
( 2 SZYBY W CENIE )</t>
  </si>
  <si>
    <t>Junior 
(1 SZYBA W CENIE)</t>
  </si>
  <si>
    <t>Sztywne cholewki (kołnierz) butów Redster   o obłym, zaokrąglonym profilu dedykowane do szybkich  konkurencacji -zjazd i super-G</t>
  </si>
  <si>
    <t>Adapter zwiększający pochylenie butów redster do przodu</t>
  </si>
  <si>
    <t>But wewnętrzny formowany metodą wtryskową. (podczas wypełniania wnętrza pianą wkładka but wewn. dopasowuje się do kształtu stopy.</t>
  </si>
  <si>
    <t>Spoiler wypełniający przestrzeń za łydką. Sprawia, że cholewka jeszcze ciaśniej przylega do nogi</t>
  </si>
  <si>
    <t>Nr.Katalogowy</t>
  </si>
  <si>
    <t>Cena Detaliczna</t>
  </si>
  <si>
    <t>TORBY I DODATKI</t>
  </si>
  <si>
    <t xml:space="preserve">Wprowadź ilość </t>
  </si>
  <si>
    <t>SUMA WSZYSTKICH (SZT)</t>
  </si>
  <si>
    <t>SUMA WSZYSTKICH (zł)</t>
  </si>
  <si>
    <t>Kod</t>
  </si>
  <si>
    <t>Opis</t>
  </si>
  <si>
    <t>Ilość</t>
  </si>
  <si>
    <t>Wprowadź Ilość w białe pola</t>
  </si>
  <si>
    <t>Gogle</t>
  </si>
  <si>
    <t>NARTY</t>
  </si>
  <si>
    <t>KASKI</t>
  </si>
  <si>
    <t>KIJE</t>
  </si>
  <si>
    <t>Narty</t>
  </si>
  <si>
    <t>Kaski</t>
  </si>
  <si>
    <t>Buty narciarskie</t>
  </si>
  <si>
    <t>Kije</t>
  </si>
  <si>
    <t>Dodatki</t>
  </si>
  <si>
    <t>Wiązania</t>
  </si>
  <si>
    <t>CENA RACING (zł)</t>
  </si>
  <si>
    <t>Razem do zapłaty</t>
  </si>
  <si>
    <t>Klub</t>
  </si>
  <si>
    <t>Adres</t>
  </si>
  <si>
    <t>e-mail</t>
  </si>
  <si>
    <t>nr.telefonu</t>
  </si>
  <si>
    <t>Imię i Nazwisko</t>
  </si>
  <si>
    <t>Sposób płatności</t>
  </si>
  <si>
    <t>FINALIZACJA ZAMÓWIENIA</t>
  </si>
  <si>
    <t xml:space="preserve">Uzupełnij dane zamówienia  
i wyślij na adres: </t>
  </si>
  <si>
    <t>racing@skiracecenter.pl</t>
  </si>
  <si>
    <t xml:space="preserve">Skontaktuj się z nami: </t>
  </si>
  <si>
    <t>+48 696 046 936
22 723 00 30</t>
  </si>
  <si>
    <t>Uzupełnij dane kontaktowe:</t>
  </si>
  <si>
    <t>www:</t>
  </si>
  <si>
    <t>www.skiracecenter.pl</t>
  </si>
  <si>
    <t>Formularz zamóień Racing Program
Ski Race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</si>
</sst>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27"/>
      </patternFill>
    </fill>
    <fill>
      <patternFill patternType="darkUp">
        <fgColor theme="0" tint="-0.14996795556505021"/>
        <bgColor theme="1" tint="0.4999847407452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27"/>
      </patternFill>
    </fill>
    <fill>
      <patternFill patternType="darkUp">
        <fgColor theme="0" tint="-0.14996795556505021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59">
    <xf numFmtId="0" fontId="0" fillId="0" borderId="0" xfId="0"/>
    <xf numFmtId="0" fontId="2" fillId="2" borderId="1" xfId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0" fillId="3" borderId="0" xfId="0" applyFill="1"/>
    <xf numFmtId="0" fontId="0" fillId="0" borderId="0" xfId="0" applyAlignment="1">
      <alignment vertical="top" wrapText="1"/>
    </xf>
    <xf numFmtId="0" fontId="10" fillId="0" borderId="0" xfId="0" applyFont="1"/>
    <xf numFmtId="4" fontId="0" fillId="0" borderId="0" xfId="0" applyNumberFormat="1"/>
    <xf numFmtId="0" fontId="0" fillId="0" borderId="1" xfId="0" applyFill="1" applyBorder="1"/>
    <xf numFmtId="0" fontId="0" fillId="4" borderId="1" xfId="0" applyFill="1" applyBorder="1" applyAlignment="1">
      <alignment vertical="top" wrapText="1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3" borderId="2" xfId="0" applyFill="1" applyBorder="1"/>
    <xf numFmtId="0" fontId="0" fillId="0" borderId="3" xfId="0" applyBorder="1"/>
    <xf numFmtId="0" fontId="0" fillId="0" borderId="2" xfId="0" applyBorder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8" fillId="4" borderId="7" xfId="0" applyFont="1" applyFill="1" applyBorder="1"/>
    <xf numFmtId="16" fontId="0" fillId="4" borderId="1" xfId="0" quotePrefix="1" applyNumberFormat="1" applyFill="1" applyBorder="1" applyAlignment="1">
      <alignment vertical="top" wrapText="1"/>
    </xf>
    <xf numFmtId="16" fontId="0" fillId="4" borderId="1" xfId="0" applyNumberFormat="1" applyFill="1" applyBorder="1" applyAlignment="1">
      <alignment vertical="top" wrapText="1"/>
    </xf>
    <xf numFmtId="44" fontId="6" fillId="4" borderId="8" xfId="2" applyFont="1" applyFill="1" applyBorder="1"/>
    <xf numFmtId="0" fontId="0" fillId="4" borderId="8" xfId="0" applyFill="1" applyBorder="1" applyAlignment="1">
      <alignment horizontal="right"/>
    </xf>
    <xf numFmtId="0" fontId="8" fillId="0" borderId="0" xfId="0" applyFont="1"/>
    <xf numFmtId="0" fontId="0" fillId="0" borderId="9" xfId="0" applyBorder="1"/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 wrapText="1"/>
      <protection locked="0"/>
    </xf>
    <xf numFmtId="0" fontId="2" fillId="2" borderId="12" xfId="1" applyFont="1" applyFill="1" applyBorder="1" applyAlignment="1" applyProtection="1">
      <alignment horizontal="left"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4" borderId="5" xfId="0" applyFill="1" applyBorder="1" applyAlignment="1">
      <alignment vertical="top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0" xfId="1" applyFont="1" applyFill="1" applyBorder="1" applyAlignment="1" applyProtection="1">
      <alignment horizontal="left" vertical="center"/>
      <protection locked="0"/>
    </xf>
    <xf numFmtId="0" fontId="0" fillId="5" borderId="1" xfId="0" applyFill="1" applyBorder="1"/>
    <xf numFmtId="0" fontId="0" fillId="5" borderId="1" xfId="0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16" xfId="0" applyBorder="1"/>
    <xf numFmtId="0" fontId="0" fillId="4" borderId="9" xfId="0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vertical="top" wrapText="1"/>
    </xf>
    <xf numFmtId="0" fontId="2" fillId="2" borderId="17" xfId="1" applyFont="1" applyFill="1" applyBorder="1" applyAlignment="1" applyProtection="1">
      <alignment horizontal="left" vertical="center"/>
      <protection locked="0"/>
    </xf>
    <xf numFmtId="0" fontId="0" fillId="3" borderId="9" xfId="0" applyFill="1" applyBorder="1"/>
    <xf numFmtId="0" fontId="0" fillId="5" borderId="16" xfId="0" applyFill="1" applyBorder="1" applyAlignment="1">
      <alignment vertical="top" wrapText="1"/>
    </xf>
    <xf numFmtId="0" fontId="0" fillId="3" borderId="16" xfId="0" applyFill="1" applyBorder="1"/>
    <xf numFmtId="0" fontId="0" fillId="6" borderId="11" xfId="0" applyFill="1" applyBorder="1"/>
    <xf numFmtId="0" fontId="0" fillId="0" borderId="18" xfId="0" applyBorder="1"/>
    <xf numFmtId="4" fontId="0" fillId="0" borderId="18" xfId="0" applyNumberFormat="1" applyBorder="1"/>
    <xf numFmtId="0" fontId="2" fillId="2" borderId="19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44" fontId="0" fillId="5" borderId="1" xfId="0" applyNumberFormat="1" applyFill="1" applyBorder="1"/>
    <xf numFmtId="44" fontId="0" fillId="0" borderId="0" xfId="0" applyNumberFormat="1"/>
    <xf numFmtId="44" fontId="0" fillId="7" borderId="0" xfId="0" applyNumberFormat="1" applyFill="1" applyBorder="1"/>
    <xf numFmtId="44" fontId="11" fillId="6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44" fontId="0" fillId="0" borderId="18" xfId="0" applyNumberFormat="1" applyBorder="1"/>
    <xf numFmtId="0" fontId="12" fillId="0" borderId="13" xfId="0" applyFont="1" applyFill="1" applyBorder="1"/>
    <xf numFmtId="44" fontId="12" fillId="0" borderId="20" xfId="0" applyNumberFormat="1" applyFont="1" applyFill="1" applyBorder="1"/>
    <xf numFmtId="0" fontId="0" fillId="0" borderId="21" xfId="0" applyFill="1" applyBorder="1"/>
    <xf numFmtId="0" fontId="8" fillId="7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24" xfId="0" applyFill="1" applyBorder="1"/>
    <xf numFmtId="0" fontId="0" fillId="3" borderId="5" xfId="0" applyFill="1" applyBorder="1"/>
    <xf numFmtId="0" fontId="0" fillId="0" borderId="9" xfId="0" applyFill="1" applyBorder="1"/>
    <xf numFmtId="0" fontId="2" fillId="2" borderId="25" xfId="1" applyFont="1" applyFill="1" applyBorder="1" applyAlignment="1" applyProtection="1">
      <alignment horizontal="left" vertical="center"/>
      <protection locked="0"/>
    </xf>
    <xf numFmtId="0" fontId="2" fillId="6" borderId="11" xfId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4" fontId="0" fillId="7" borderId="0" xfId="0" applyNumberFormat="1" applyFill="1"/>
    <xf numFmtId="0" fontId="0" fillId="4" borderId="16" xfId="0" applyFill="1" applyBorder="1"/>
    <xf numFmtId="16" fontId="0" fillId="4" borderId="16" xfId="0" quotePrefix="1" applyNumberFormat="1" applyFill="1" applyBorder="1" applyAlignment="1">
      <alignment vertical="top" wrapText="1"/>
    </xf>
    <xf numFmtId="44" fontId="6" fillId="4" borderId="26" xfId="2" applyFont="1" applyFill="1" applyBorder="1"/>
    <xf numFmtId="0" fontId="0" fillId="4" borderId="9" xfId="0" applyFill="1" applyBorder="1"/>
    <xf numFmtId="44" fontId="6" fillId="4" borderId="27" xfId="2" applyFont="1" applyFill="1" applyBorder="1" applyAlignment="1">
      <alignment horizontal="right"/>
    </xf>
    <xf numFmtId="0" fontId="2" fillId="8" borderId="17" xfId="1" applyFont="1" applyFill="1" applyBorder="1" applyAlignment="1" applyProtection="1">
      <alignment horizontal="left" vertical="center"/>
      <protection locked="0"/>
    </xf>
    <xf numFmtId="0" fontId="8" fillId="5" borderId="9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8" fillId="7" borderId="9" xfId="0" applyFont="1" applyFill="1" applyBorder="1" applyAlignment="1">
      <alignment horizontal="center" vertical="top" wrapText="1"/>
    </xf>
    <xf numFmtId="0" fontId="13" fillId="0" borderId="0" xfId="0" applyFont="1"/>
    <xf numFmtId="44" fontId="0" fillId="0" borderId="0" xfId="0" applyNumberFormat="1" applyFill="1"/>
    <xf numFmtId="44" fontId="0" fillId="5" borderId="9" xfId="0" applyNumberFormat="1" applyFill="1" applyBorder="1" applyAlignment="1">
      <alignment vertical="top" wrapText="1"/>
    </xf>
    <xf numFmtId="44" fontId="0" fillId="5" borderId="1" xfId="0" applyNumberFormat="1" applyFill="1" applyBorder="1" applyAlignment="1">
      <alignment vertical="top" wrapText="1"/>
    </xf>
    <xf numFmtId="44" fontId="0" fillId="5" borderId="16" xfId="0" applyNumberFormat="1" applyFill="1" applyBorder="1" applyAlignment="1">
      <alignment vertical="top" wrapText="1"/>
    </xf>
    <xf numFmtId="44" fontId="2" fillId="2" borderId="11" xfId="1" applyNumberFormat="1" applyFont="1" applyFill="1" applyBorder="1" applyAlignment="1" applyProtection="1">
      <alignment horizontal="left" vertical="center" wrapText="1"/>
      <protection locked="0"/>
    </xf>
    <xf numFmtId="44" fontId="2" fillId="2" borderId="11" xfId="1" applyNumberFormat="1" applyFont="1" applyFill="1" applyBorder="1" applyAlignment="1" applyProtection="1">
      <alignment horizontal="left" vertical="center"/>
      <protection locked="0"/>
    </xf>
    <xf numFmtId="44" fontId="8" fillId="5" borderId="9" xfId="0" applyNumberFormat="1" applyFont="1" applyFill="1" applyBorder="1" applyAlignment="1">
      <alignment vertical="top" wrapText="1"/>
    </xf>
    <xf numFmtId="44" fontId="8" fillId="5" borderId="1" xfId="0" applyNumberFormat="1" applyFont="1" applyFill="1" applyBorder="1" applyAlignment="1">
      <alignment vertical="top" wrapText="1"/>
    </xf>
    <xf numFmtId="44" fontId="0" fillId="0" borderId="21" xfId="0" applyNumberFormat="1" applyFill="1" applyBorder="1"/>
    <xf numFmtId="44" fontId="2" fillId="2" borderId="17" xfId="1" applyNumberFormat="1" applyFont="1" applyFill="1" applyBorder="1" applyAlignment="1" applyProtection="1">
      <alignment horizontal="left" vertical="center"/>
      <protection locked="0"/>
    </xf>
    <xf numFmtId="44" fontId="0" fillId="4" borderId="9" xfId="0" applyNumberFormat="1" applyFill="1" applyBorder="1" applyAlignment="1">
      <alignment vertical="top" wrapText="1"/>
    </xf>
    <xf numFmtId="44" fontId="0" fillId="4" borderId="1" xfId="0" applyNumberFormat="1" applyFill="1" applyBorder="1" applyAlignment="1">
      <alignment vertical="top" wrapText="1"/>
    </xf>
    <xf numFmtId="44" fontId="2" fillId="8" borderId="11" xfId="1" applyNumberFormat="1" applyFont="1" applyFill="1" applyBorder="1" applyAlignment="1" applyProtection="1">
      <alignment horizontal="left" vertical="center"/>
      <protection locked="0"/>
    </xf>
    <xf numFmtId="44" fontId="0" fillId="4" borderId="5" xfId="0" applyNumberFormat="1" applyFill="1" applyBorder="1" applyAlignment="1">
      <alignment vertical="top" wrapText="1"/>
    </xf>
    <xf numFmtId="44" fontId="8" fillId="6" borderId="10" xfId="0" applyNumberFormat="1" applyFont="1" applyFill="1" applyBorder="1"/>
    <xf numFmtId="0" fontId="3" fillId="2" borderId="10" xfId="1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 applyProtection="1">
      <alignment horizontal="center" vertical="center"/>
      <protection locked="0"/>
    </xf>
    <xf numFmtId="44" fontId="3" fillId="2" borderId="11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7" fillId="0" borderId="0" xfId="0" applyFont="1"/>
    <xf numFmtId="0" fontId="14" fillId="2" borderId="28" xfId="1" applyFont="1" applyFill="1" applyBorder="1" applyAlignment="1" applyProtection="1">
      <alignment vertical="center"/>
      <protection locked="0"/>
    </xf>
    <xf numFmtId="0" fontId="14" fillId="2" borderId="21" xfId="1" applyFont="1" applyFill="1" applyBorder="1" applyAlignment="1" applyProtection="1">
      <alignment vertical="center"/>
      <protection locked="0"/>
    </xf>
    <xf numFmtId="0" fontId="14" fillId="2" borderId="11" xfId="1" applyFont="1" applyFill="1" applyBorder="1" applyAlignment="1" applyProtection="1">
      <alignment horizontal="center" vertical="center"/>
      <protection locked="0"/>
    </xf>
    <xf numFmtId="44" fontId="14" fillId="2" borderId="11" xfId="1" applyNumberFormat="1" applyFont="1" applyFill="1" applyBorder="1" applyAlignment="1" applyProtection="1">
      <alignment horizontal="center" vertical="center"/>
      <protection locked="0"/>
    </xf>
    <xf numFmtId="0" fontId="14" fillId="2" borderId="12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44" fontId="7" fillId="4" borderId="9" xfId="0" applyNumberFormat="1" applyFont="1" applyFill="1" applyBorder="1"/>
    <xf numFmtId="0" fontId="7" fillId="5" borderId="1" xfId="0" applyFont="1" applyFill="1" applyBorder="1" applyAlignment="1">
      <alignment vertical="top" wrapText="1"/>
    </xf>
    <xf numFmtId="44" fontId="7" fillId="5" borderId="1" xfId="0" applyNumberFormat="1" applyFont="1" applyFill="1" applyBorder="1" applyAlignment="1">
      <alignment vertical="top" wrapText="1"/>
    </xf>
    <xf numFmtId="44" fontId="7" fillId="4" borderId="1" xfId="0" applyNumberFormat="1" applyFont="1" applyFill="1" applyBorder="1"/>
    <xf numFmtId="0" fontId="7" fillId="5" borderId="16" xfId="0" applyFont="1" applyFill="1" applyBorder="1" applyAlignment="1">
      <alignment vertical="top" wrapText="1"/>
    </xf>
    <xf numFmtId="44" fontId="7" fillId="5" borderId="16" xfId="0" applyNumberFormat="1" applyFont="1" applyFill="1" applyBorder="1" applyAlignment="1">
      <alignment vertical="top" wrapText="1"/>
    </xf>
    <xf numFmtId="0" fontId="8" fillId="7" borderId="16" xfId="0" applyFont="1" applyFill="1" applyBorder="1" applyAlignment="1">
      <alignment horizontal="center" vertical="top" wrapText="1"/>
    </xf>
    <xf numFmtId="44" fontId="7" fillId="4" borderId="16" xfId="0" applyNumberFormat="1" applyFont="1" applyFill="1" applyBorder="1"/>
    <xf numFmtId="0" fontId="8" fillId="0" borderId="16" xfId="0" applyFont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7" fillId="5" borderId="9" xfId="0" applyFont="1" applyFill="1" applyBorder="1" applyAlignment="1">
      <alignment vertical="top" wrapText="1"/>
    </xf>
    <xf numFmtId="44" fontId="7" fillId="5" borderId="9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center"/>
    </xf>
    <xf numFmtId="0" fontId="7" fillId="0" borderId="29" xfId="0" applyFont="1" applyBorder="1"/>
    <xf numFmtId="44" fontId="7" fillId="0" borderId="18" xfId="0" applyNumberFormat="1" applyFont="1" applyBorder="1"/>
    <xf numFmtId="0" fontId="8" fillId="0" borderId="0" xfId="0" applyFont="1" applyAlignment="1">
      <alignment horizontal="left"/>
    </xf>
    <xf numFmtId="0" fontId="14" fillId="2" borderId="10" xfId="1" applyFont="1" applyFill="1" applyBorder="1" applyAlignment="1" applyProtection="1">
      <alignment horizontal="center" vertical="center"/>
      <protection locked="0"/>
    </xf>
    <xf numFmtId="0" fontId="14" fillId="2" borderId="25" xfId="1" applyFont="1" applyFill="1" applyBorder="1" applyAlignment="1" applyProtection="1">
      <alignment vertical="center"/>
      <protection locked="0"/>
    </xf>
    <xf numFmtId="44" fontId="0" fillId="0" borderId="30" xfId="0" applyNumberFormat="1" applyBorder="1"/>
    <xf numFmtId="44" fontId="0" fillId="0" borderId="20" xfId="0" applyNumberFormat="1" applyBorder="1"/>
    <xf numFmtId="0" fontId="13" fillId="0" borderId="0" xfId="0" applyFont="1" applyBorder="1" applyAlignment="1">
      <alignment horizontal="center"/>
    </xf>
    <xf numFmtId="4" fontId="0" fillId="0" borderId="0" xfId="0" applyNumberFormat="1" applyBorder="1"/>
    <xf numFmtId="44" fontId="8" fillId="5" borderId="16" xfId="0" applyNumberFormat="1" applyFont="1" applyFill="1" applyBorder="1" applyAlignment="1">
      <alignment vertical="top" wrapText="1"/>
    </xf>
    <xf numFmtId="44" fontId="8" fillId="4" borderId="27" xfId="0" applyNumberFormat="1" applyFont="1" applyFill="1" applyBorder="1" applyAlignment="1">
      <alignment vertical="top" wrapText="1"/>
    </xf>
    <xf numFmtId="44" fontId="8" fillId="4" borderId="8" xfId="0" applyNumberFormat="1" applyFont="1" applyFill="1" applyBorder="1" applyAlignment="1">
      <alignment vertical="top" wrapText="1"/>
    </xf>
    <xf numFmtId="44" fontId="8" fillId="4" borderId="26" xfId="0" applyNumberFormat="1" applyFont="1" applyFill="1" applyBorder="1" applyAlignment="1">
      <alignment vertical="top" wrapText="1"/>
    </xf>
    <xf numFmtId="44" fontId="8" fillId="4" borderId="1" xfId="2" applyFont="1" applyFill="1" applyBorder="1" applyAlignment="1">
      <alignment vertical="top" wrapText="1"/>
    </xf>
    <xf numFmtId="44" fontId="8" fillId="4" borderId="16" xfId="2" applyFont="1" applyFill="1" applyBorder="1"/>
    <xf numFmtId="44" fontId="8" fillId="4" borderId="9" xfId="2" applyFont="1" applyFill="1" applyBorder="1"/>
    <xf numFmtId="44" fontId="8" fillId="0" borderId="0" xfId="0" applyNumberFormat="1" applyFont="1" applyFill="1" applyBorder="1"/>
    <xf numFmtId="44" fontId="0" fillId="4" borderId="3" xfId="0" applyNumberFormat="1" applyFill="1" applyBorder="1"/>
    <xf numFmtId="0" fontId="0" fillId="5" borderId="5" xfId="0" applyFill="1" applyBorder="1" applyAlignment="1">
      <alignment vertical="top" wrapText="1"/>
    </xf>
    <xf numFmtId="44" fontId="0" fillId="5" borderId="5" xfId="0" applyNumberFormat="1" applyFill="1" applyBorder="1" applyAlignment="1">
      <alignment vertical="top" wrapText="1"/>
    </xf>
    <xf numFmtId="0" fontId="0" fillId="0" borderId="5" xfId="0" applyFill="1" applyBorder="1"/>
    <xf numFmtId="44" fontId="0" fillId="4" borderId="6" xfId="0" applyNumberFormat="1" applyFill="1" applyBorder="1"/>
    <xf numFmtId="0" fontId="0" fillId="0" borderId="21" xfId="0" applyBorder="1"/>
    <xf numFmtId="44" fontId="0" fillId="0" borderId="19" xfId="0" applyNumberFormat="1" applyBorder="1"/>
    <xf numFmtId="0" fontId="0" fillId="0" borderId="31" xfId="0" applyBorder="1"/>
    <xf numFmtId="44" fontId="0" fillId="4" borderId="32" xfId="0" applyNumberFormat="1" applyFill="1" applyBorder="1"/>
    <xf numFmtId="44" fontId="4" fillId="2" borderId="11" xfId="1" applyNumberFormat="1" applyFont="1" applyFill="1" applyBorder="1" applyAlignment="1" applyProtection="1">
      <alignment horizontal="left" vertical="center"/>
      <protection locked="0"/>
    </xf>
    <xf numFmtId="44" fontId="8" fillId="5" borderId="5" xfId="0" applyNumberFormat="1" applyFont="1" applyFill="1" applyBorder="1" applyAlignment="1">
      <alignment vertical="top" wrapText="1"/>
    </xf>
    <xf numFmtId="0" fontId="0" fillId="6" borderId="33" xfId="0" applyFill="1" applyBorder="1"/>
    <xf numFmtId="4" fontId="0" fillId="6" borderId="34" xfId="0" applyNumberFormat="1" applyFill="1" applyBorder="1"/>
    <xf numFmtId="44" fontId="8" fillId="4" borderId="35" xfId="0" applyNumberFormat="1" applyFont="1" applyFill="1" applyBorder="1" applyAlignment="1">
      <alignment vertical="top" wrapText="1"/>
    </xf>
    <xf numFmtId="0" fontId="8" fillId="9" borderId="36" xfId="0" applyFont="1" applyFill="1" applyBorder="1"/>
    <xf numFmtId="0" fontId="0" fillId="4" borderId="23" xfId="0" applyFill="1" applyBorder="1" applyAlignment="1">
      <alignment vertical="top" wrapText="1"/>
    </xf>
    <xf numFmtId="44" fontId="0" fillId="4" borderId="23" xfId="0" applyNumberFormat="1" applyFill="1" applyBorder="1" applyAlignment="1">
      <alignment vertical="top" wrapText="1"/>
    </xf>
    <xf numFmtId="44" fontId="8" fillId="4" borderId="37" xfId="0" applyNumberFormat="1" applyFont="1" applyFill="1" applyBorder="1" applyAlignment="1">
      <alignment vertical="top" wrapText="1"/>
    </xf>
    <xf numFmtId="0" fontId="0" fillId="3" borderId="22" xfId="0" applyFill="1" applyBorder="1"/>
    <xf numFmtId="0" fontId="0" fillId="3" borderId="23" xfId="0" applyFill="1" applyBorder="1"/>
    <xf numFmtId="0" fontId="0" fillId="0" borderId="24" xfId="0" applyBorder="1"/>
    <xf numFmtId="0" fontId="8" fillId="4" borderId="38" xfId="0" applyFont="1" applyFill="1" applyBorder="1"/>
    <xf numFmtId="44" fontId="0" fillId="4" borderId="24" xfId="0" applyNumberFormat="1" applyFill="1" applyBorder="1"/>
    <xf numFmtId="0" fontId="0" fillId="4" borderId="16" xfId="0" applyFill="1" applyBorder="1" applyAlignment="1">
      <alignment vertical="top" wrapText="1"/>
    </xf>
    <xf numFmtId="44" fontId="0" fillId="4" borderId="16" xfId="0" applyNumberFormat="1" applyFill="1" applyBorder="1" applyAlignment="1">
      <alignment vertical="top" wrapText="1"/>
    </xf>
    <xf numFmtId="0" fontId="0" fillId="0" borderId="39" xfId="0" applyBorder="1"/>
    <xf numFmtId="0" fontId="0" fillId="3" borderId="40" xfId="0" applyFill="1" applyBorder="1"/>
    <xf numFmtId="0" fontId="8" fillId="4" borderId="41" xfId="0" applyFont="1" applyFill="1" applyBorder="1"/>
    <xf numFmtId="44" fontId="0" fillId="4" borderId="40" xfId="0" applyNumberFormat="1" applyFill="1" applyBorder="1"/>
    <xf numFmtId="0" fontId="0" fillId="3" borderId="32" xfId="0" applyFill="1" applyBorder="1"/>
    <xf numFmtId="0" fontId="8" fillId="9" borderId="42" xfId="0" applyFont="1" applyFill="1" applyBorder="1"/>
    <xf numFmtId="0" fontId="0" fillId="3" borderId="10" xfId="0" applyFill="1" applyBorder="1"/>
    <xf numFmtId="0" fontId="0" fillId="3" borderId="11" xfId="0" applyFill="1" applyBorder="1"/>
    <xf numFmtId="44" fontId="0" fillId="3" borderId="11" xfId="0" applyNumberFormat="1" applyFill="1" applyBorder="1"/>
    <xf numFmtId="44" fontId="0" fillId="3" borderId="17" xfId="0" applyNumberFormat="1" applyFill="1" applyBorder="1"/>
    <xf numFmtId="0" fontId="0" fillId="6" borderId="12" xfId="0" applyFill="1" applyBorder="1"/>
    <xf numFmtId="44" fontId="0" fillId="0" borderId="18" xfId="0" applyNumberFormat="1" applyFill="1" applyBorder="1"/>
    <xf numFmtId="16" fontId="0" fillId="4" borderId="23" xfId="0" quotePrefix="1" applyNumberFormat="1" applyFill="1" applyBorder="1" applyAlignment="1">
      <alignment vertical="top" wrapText="1"/>
    </xf>
    <xf numFmtId="44" fontId="6" fillId="4" borderId="37" xfId="2" applyFont="1" applyFill="1" applyBorder="1"/>
    <xf numFmtId="44" fontId="8" fillId="4" borderId="23" xfId="2" applyFont="1" applyFill="1" applyBorder="1" applyAlignment="1">
      <alignment vertical="top" wrapText="1"/>
    </xf>
    <xf numFmtId="0" fontId="0" fillId="4" borderId="5" xfId="0" applyFill="1" applyBorder="1"/>
    <xf numFmtId="0" fontId="0" fillId="4" borderId="35" xfId="0" applyFill="1" applyBorder="1" applyAlignment="1">
      <alignment horizontal="right"/>
    </xf>
    <xf numFmtId="44" fontId="8" fillId="4" borderId="5" xfId="2" applyFont="1" applyFill="1" applyBorder="1" applyAlignment="1">
      <alignment vertical="top" wrapText="1"/>
    </xf>
    <xf numFmtId="44" fontId="0" fillId="0" borderId="21" xfId="0" applyNumberFormat="1" applyBorder="1"/>
    <xf numFmtId="0" fontId="0" fillId="5" borderId="23" xfId="0" applyFill="1" applyBorder="1" applyAlignment="1">
      <alignment vertical="top" wrapText="1"/>
    </xf>
    <xf numFmtId="44" fontId="0" fillId="5" borderId="23" xfId="0" applyNumberFormat="1" applyFill="1" applyBorder="1"/>
    <xf numFmtId="44" fontId="0" fillId="5" borderId="5" xfId="0" applyNumberFormat="1" applyFill="1" applyBorder="1"/>
    <xf numFmtId="0" fontId="0" fillId="0" borderId="28" xfId="0" applyBorder="1"/>
    <xf numFmtId="0" fontId="13" fillId="0" borderId="43" xfId="0" applyFont="1" applyBorder="1"/>
    <xf numFmtId="0" fontId="13" fillId="5" borderId="44" xfId="0" applyFont="1" applyFill="1" applyBorder="1"/>
    <xf numFmtId="0" fontId="13" fillId="0" borderId="45" xfId="0" applyFont="1" applyBorder="1"/>
    <xf numFmtId="0" fontId="13" fillId="5" borderId="45" xfId="0" applyFont="1" applyFill="1" applyBorder="1"/>
    <xf numFmtId="0" fontId="13" fillId="0" borderId="46" xfId="0" applyFont="1" applyBorder="1"/>
    <xf numFmtId="0" fontId="13" fillId="0" borderId="19" xfId="0" applyFont="1" applyBorder="1" applyAlignment="1">
      <alignment horizontal="center"/>
    </xf>
    <xf numFmtId="44" fontId="0" fillId="5" borderId="47" xfId="0" applyNumberFormat="1" applyFill="1" applyBorder="1"/>
    <xf numFmtId="44" fontId="0" fillId="0" borderId="48" xfId="0" applyNumberFormat="1" applyBorder="1"/>
    <xf numFmtId="44" fontId="0" fillId="5" borderId="48" xfId="0" applyNumberFormat="1" applyFill="1" applyBorder="1"/>
    <xf numFmtId="44" fontId="0" fillId="0" borderId="49" xfId="0" applyNumberFormat="1" applyBorder="1"/>
    <xf numFmtId="0" fontId="13" fillId="0" borderId="18" xfId="0" applyFont="1" applyBorder="1" applyAlignment="1">
      <alignment horizontal="center"/>
    </xf>
    <xf numFmtId="0" fontId="0" fillId="5" borderId="13" xfId="0" applyNumberFormat="1" applyFill="1" applyBorder="1"/>
    <xf numFmtId="0" fontId="0" fillId="0" borderId="50" xfId="0" applyNumberFormat="1" applyBorder="1"/>
    <xf numFmtId="0" fontId="0" fillId="5" borderId="50" xfId="0" applyNumberFormat="1" applyFill="1" applyBorder="1"/>
    <xf numFmtId="0" fontId="0" fillId="0" borderId="20" xfId="0" applyNumberFormat="1" applyBorder="1"/>
    <xf numFmtId="44" fontId="3" fillId="2" borderId="17" xfId="1" applyNumberFormat="1" applyFont="1" applyFill="1" applyBorder="1" applyAlignment="1" applyProtection="1">
      <alignment horizontal="center" vertical="center"/>
      <protection locked="0"/>
    </xf>
    <xf numFmtId="44" fontId="8" fillId="5" borderId="37" xfId="0" applyNumberFormat="1" applyFont="1" applyFill="1" applyBorder="1"/>
    <xf numFmtId="44" fontId="8" fillId="5" borderId="8" xfId="0" applyNumberFormat="1" applyFont="1" applyFill="1" applyBorder="1"/>
    <xf numFmtId="44" fontId="8" fillId="5" borderId="35" xfId="0" applyNumberFormat="1" applyFont="1" applyFill="1" applyBorder="1"/>
    <xf numFmtId="44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3" fillId="2" borderId="25" xfId="1" applyFont="1" applyFill="1" applyBorder="1" applyAlignment="1" applyProtection="1">
      <alignment horizontal="center" vertical="center"/>
      <protection locked="0"/>
    </xf>
    <xf numFmtId="0" fontId="0" fillId="5" borderId="38" xfId="0" applyFill="1" applyBorder="1"/>
    <xf numFmtId="0" fontId="0" fillId="5" borderId="42" xfId="0" applyFill="1" applyBorder="1" applyProtection="1"/>
    <xf numFmtId="0" fontId="0" fillId="5" borderId="7" xfId="0" applyFill="1" applyBorder="1"/>
    <xf numFmtId="0" fontId="0" fillId="5" borderId="36" xfId="0" applyFill="1" applyBorder="1"/>
    <xf numFmtId="0" fontId="0" fillId="3" borderId="4" xfId="0" applyFill="1" applyBorder="1"/>
    <xf numFmtId="0" fontId="0" fillId="0" borderId="6" xfId="0" applyBorder="1"/>
    <xf numFmtId="0" fontId="12" fillId="6" borderId="10" xfId="0" applyFont="1" applyFill="1" applyBorder="1" applyAlignment="1">
      <alignment horizontal="right"/>
    </xf>
    <xf numFmtId="0" fontId="12" fillId="6" borderId="11" xfId="0" applyFont="1" applyFill="1" applyBorder="1"/>
    <xf numFmtId="44" fontId="12" fillId="6" borderId="12" xfId="0" applyNumberFormat="1" applyFont="1" applyFill="1" applyBorder="1"/>
    <xf numFmtId="0" fontId="2" fillId="2" borderId="17" xfId="1" applyFont="1" applyFill="1" applyBorder="1" applyAlignment="1" applyProtection="1">
      <alignment horizontal="left" vertical="center" wrapText="1"/>
      <protection locked="0"/>
    </xf>
    <xf numFmtId="44" fontId="8" fillId="5" borderId="27" xfId="0" applyNumberFormat="1" applyFont="1" applyFill="1" applyBorder="1" applyAlignment="1">
      <alignment vertical="top" wrapText="1"/>
    </xf>
    <xf numFmtId="44" fontId="8" fillId="5" borderId="8" xfId="0" applyNumberFormat="1" applyFont="1" applyFill="1" applyBorder="1" applyAlignment="1">
      <alignment vertical="top" wrapText="1"/>
    </xf>
    <xf numFmtId="44" fontId="8" fillId="5" borderId="26" xfId="0" applyNumberFormat="1" applyFont="1" applyFill="1" applyBorder="1" applyAlignment="1">
      <alignment vertical="top" wrapText="1"/>
    </xf>
    <xf numFmtId="44" fontId="2" fillId="2" borderId="17" xfId="1" applyNumberFormat="1" applyFont="1" applyFill="1" applyBorder="1" applyAlignment="1" applyProtection="1">
      <alignment horizontal="left" vertical="center" wrapText="1"/>
      <protection locked="0"/>
    </xf>
    <xf numFmtId="4" fontId="0" fillId="5" borderId="42" xfId="0" applyNumberFormat="1" applyFill="1" applyBorder="1"/>
    <xf numFmtId="4" fontId="0" fillId="5" borderId="51" xfId="0" applyNumberFormat="1" applyFill="1" applyBorder="1"/>
    <xf numFmtId="0" fontId="2" fillId="2" borderId="10" xfId="1" applyFont="1" applyFill="1" applyBorder="1" applyAlignment="1" applyProtection="1">
      <alignment horizontal="center" vertical="center"/>
      <protection locked="0"/>
    </xf>
    <xf numFmtId="44" fontId="0" fillId="5" borderId="23" xfId="0" applyNumberFormat="1" applyFill="1" applyBorder="1" applyAlignment="1">
      <alignment vertical="top" wrapText="1"/>
    </xf>
    <xf numFmtId="44" fontId="8" fillId="5" borderId="37" xfId="0" applyNumberFormat="1" applyFont="1" applyFill="1" applyBorder="1" applyAlignment="1">
      <alignment vertical="top" wrapText="1"/>
    </xf>
    <xf numFmtId="4" fontId="0" fillId="5" borderId="38" xfId="0" applyNumberFormat="1" applyFill="1" applyBorder="1"/>
    <xf numFmtId="44" fontId="0" fillId="4" borderId="40" xfId="0" applyNumberFormat="1" applyFill="1" applyBorder="1" applyAlignment="1"/>
    <xf numFmtId="44" fontId="8" fillId="5" borderId="35" xfId="0" applyNumberFormat="1" applyFont="1" applyFill="1" applyBorder="1" applyAlignment="1">
      <alignment vertical="top" wrapText="1"/>
    </xf>
    <xf numFmtId="4" fontId="0" fillId="5" borderId="52" xfId="0" applyNumberFormat="1" applyFill="1" applyBorder="1"/>
    <xf numFmtId="0" fontId="15" fillId="0" borderId="0" xfId="0" applyFont="1" applyAlignment="1">
      <alignment horizontal="left"/>
    </xf>
    <xf numFmtId="0" fontId="16" fillId="0" borderId="28" xfId="0" applyFont="1" applyFill="1" applyBorder="1"/>
    <xf numFmtId="0" fontId="16" fillId="0" borderId="0" xfId="0" applyFont="1" applyFill="1"/>
    <xf numFmtId="0" fontId="0" fillId="0" borderId="28" xfId="0" applyFill="1" applyBorder="1"/>
    <xf numFmtId="0" fontId="17" fillId="0" borderId="19" xfId="0" applyFont="1" applyFill="1" applyBorder="1"/>
    <xf numFmtId="44" fontId="0" fillId="5" borderId="37" xfId="0" applyNumberFormat="1" applyFill="1" applyBorder="1" applyAlignment="1">
      <alignment horizontal="center" vertical="top"/>
    </xf>
    <xf numFmtId="44" fontId="0" fillId="5" borderId="8" xfId="0" applyNumberFormat="1" applyFill="1" applyBorder="1" applyAlignment="1">
      <alignment horizontal="center" vertical="top" wrapText="1"/>
    </xf>
    <xf numFmtId="44" fontId="0" fillId="5" borderId="35" xfId="0" applyNumberFormat="1" applyFill="1" applyBorder="1" applyAlignment="1">
      <alignment horizontal="center" vertical="top" wrapText="1"/>
    </xf>
    <xf numFmtId="44" fontId="2" fillId="2" borderId="10" xfId="1" applyNumberFormat="1" applyFont="1" applyFill="1" applyBorder="1" applyAlignment="1" applyProtection="1">
      <alignment horizontal="left" vertical="center"/>
      <protection locked="0"/>
    </xf>
    <xf numFmtId="44" fontId="8" fillId="5" borderId="22" xfId="0" applyNumberFormat="1" applyFont="1" applyFill="1" applyBorder="1" applyAlignment="1">
      <alignment horizontal="center" vertical="top"/>
    </xf>
    <xf numFmtId="44" fontId="8" fillId="5" borderId="2" xfId="0" applyNumberFormat="1" applyFont="1" applyFill="1" applyBorder="1" applyAlignment="1">
      <alignment horizontal="center" vertical="top"/>
    </xf>
    <xf numFmtId="44" fontId="8" fillId="5" borderId="4" xfId="0" applyNumberFormat="1" applyFont="1" applyFill="1" applyBorder="1" applyAlignment="1">
      <alignment horizontal="center" vertical="top"/>
    </xf>
    <xf numFmtId="0" fontId="15" fillId="0" borderId="28" xfId="0" applyFont="1" applyBorder="1"/>
    <xf numFmtId="0" fontId="18" fillId="0" borderId="31" xfId="0" applyFont="1" applyBorder="1" applyAlignment="1">
      <alignment horizontal="left" vertical="center" wrapText="1"/>
    </xf>
    <xf numFmtId="0" fontId="13" fillId="0" borderId="31" xfId="0" applyFont="1" applyBorder="1"/>
    <xf numFmtId="0" fontId="13" fillId="0" borderId="2" xfId="0" applyFont="1" applyBorder="1"/>
    <xf numFmtId="0" fontId="13" fillId="0" borderId="39" xfId="0" applyFont="1" applyBorder="1"/>
    <xf numFmtId="0" fontId="13" fillId="0" borderId="10" xfId="0" applyFont="1" applyBorder="1"/>
    <xf numFmtId="0" fontId="19" fillId="0" borderId="28" xfId="0" applyFont="1" applyBorder="1"/>
    <xf numFmtId="0" fontId="18" fillId="0" borderId="5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3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55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35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9" fillId="10" borderId="28" xfId="0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6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62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21" fillId="0" borderId="2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4" fillId="2" borderId="28" xfId="1" applyFont="1" applyFill="1" applyBorder="1" applyAlignment="1" applyProtection="1">
      <alignment horizontal="center" vertical="center"/>
      <protection locked="0"/>
    </xf>
    <xf numFmtId="0" fontId="14" fillId="2" borderId="25" xfId="1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57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44" fontId="0" fillId="6" borderId="11" xfId="0" applyNumberFormat="1" applyFill="1" applyBorder="1" applyAlignment="1">
      <alignment horizontal="center"/>
    </xf>
    <xf numFmtId="44" fontId="0" fillId="6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top" wrapText="1"/>
    </xf>
    <xf numFmtId="44" fontId="8" fillId="5" borderId="3" xfId="0" applyNumberFormat="1" applyFont="1" applyFill="1" applyBorder="1" applyAlignment="1">
      <alignment horizontal="center" vertical="top" wrapText="1"/>
    </xf>
    <xf numFmtId="44" fontId="8" fillId="5" borderId="5" xfId="0" applyNumberFormat="1" applyFont="1" applyFill="1" applyBorder="1" applyAlignment="1">
      <alignment horizontal="center" vertical="top" wrapText="1"/>
    </xf>
    <xf numFmtId="44" fontId="8" fillId="5" borderId="6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44" fontId="8" fillId="5" borderId="23" xfId="0" applyNumberFormat="1" applyFont="1" applyFill="1" applyBorder="1" applyAlignment="1">
      <alignment horizontal="center" vertical="top" wrapText="1"/>
    </xf>
    <xf numFmtId="44" fontId="8" fillId="5" borderId="24" xfId="0" applyNumberFormat="1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6" borderId="11" xfId="0" applyFont="1" applyFill="1" applyBorder="1" applyAlignment="1">
      <alignment horizontal="center" wrapText="1"/>
    </xf>
    <xf numFmtId="0" fontId="8" fillId="6" borderId="59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59" xfId="0" applyBorder="1" applyAlignment="1">
      <alignment horizontal="center"/>
    </xf>
  </cellXfs>
  <cellStyles count="3">
    <cellStyle name="Normal 2" xfId="1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13" Type="http://schemas.openxmlformats.org/officeDocument/2006/relationships/image" Target="../media/image29.jpeg"/><Relationship Id="rId3" Type="http://schemas.openxmlformats.org/officeDocument/2006/relationships/image" Target="../media/image19.jpeg"/><Relationship Id="rId7" Type="http://schemas.openxmlformats.org/officeDocument/2006/relationships/image" Target="../media/image23.jpeg"/><Relationship Id="rId12" Type="http://schemas.openxmlformats.org/officeDocument/2006/relationships/image" Target="../media/image28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Relationship Id="rId6" Type="http://schemas.openxmlformats.org/officeDocument/2006/relationships/image" Target="../media/image22.jpeg"/><Relationship Id="rId11" Type="http://schemas.openxmlformats.org/officeDocument/2006/relationships/image" Target="../media/image27.jpeg"/><Relationship Id="rId5" Type="http://schemas.openxmlformats.org/officeDocument/2006/relationships/image" Target="../media/image21.jpeg"/><Relationship Id="rId10" Type="http://schemas.openxmlformats.org/officeDocument/2006/relationships/image" Target="../media/image26.jpeg"/><Relationship Id="rId4" Type="http://schemas.openxmlformats.org/officeDocument/2006/relationships/image" Target="../media/image20.jpeg"/><Relationship Id="rId9" Type="http://schemas.openxmlformats.org/officeDocument/2006/relationships/image" Target="../media/image2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2.jpeg"/><Relationship Id="rId3" Type="http://schemas.openxmlformats.org/officeDocument/2006/relationships/image" Target="../media/image32.jpeg"/><Relationship Id="rId7" Type="http://schemas.openxmlformats.org/officeDocument/2006/relationships/image" Target="../media/image36.jpeg"/><Relationship Id="rId12" Type="http://schemas.openxmlformats.org/officeDocument/2006/relationships/image" Target="../media/image41.jpeg"/><Relationship Id="rId2" Type="http://schemas.openxmlformats.org/officeDocument/2006/relationships/image" Target="../media/image31.jpeg"/><Relationship Id="rId1" Type="http://schemas.openxmlformats.org/officeDocument/2006/relationships/image" Target="../media/image30.jpeg"/><Relationship Id="rId6" Type="http://schemas.openxmlformats.org/officeDocument/2006/relationships/image" Target="../media/image35.jpeg"/><Relationship Id="rId11" Type="http://schemas.openxmlformats.org/officeDocument/2006/relationships/image" Target="../media/image40.jpeg"/><Relationship Id="rId5" Type="http://schemas.openxmlformats.org/officeDocument/2006/relationships/image" Target="../media/image34.jpeg"/><Relationship Id="rId15" Type="http://schemas.openxmlformats.org/officeDocument/2006/relationships/image" Target="../media/image44.jpeg"/><Relationship Id="rId10" Type="http://schemas.openxmlformats.org/officeDocument/2006/relationships/image" Target="../media/image39.jpeg"/><Relationship Id="rId4" Type="http://schemas.openxmlformats.org/officeDocument/2006/relationships/image" Target="../media/image33.jpeg"/><Relationship Id="rId9" Type="http://schemas.openxmlformats.org/officeDocument/2006/relationships/image" Target="../media/image38.jpeg"/><Relationship Id="rId14" Type="http://schemas.openxmlformats.org/officeDocument/2006/relationships/image" Target="../media/image4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jpeg"/><Relationship Id="rId3" Type="http://schemas.openxmlformats.org/officeDocument/2006/relationships/image" Target="../media/image47.jpeg"/><Relationship Id="rId7" Type="http://schemas.openxmlformats.org/officeDocument/2006/relationships/image" Target="../media/image50.jpeg"/><Relationship Id="rId2" Type="http://schemas.openxmlformats.org/officeDocument/2006/relationships/image" Target="../media/image46.jpeg"/><Relationship Id="rId1" Type="http://schemas.openxmlformats.org/officeDocument/2006/relationships/image" Target="../media/image45.jpeg"/><Relationship Id="rId6" Type="http://schemas.openxmlformats.org/officeDocument/2006/relationships/image" Target="../media/image49.jpeg"/><Relationship Id="rId5" Type="http://schemas.openxmlformats.org/officeDocument/2006/relationships/image" Target="../media/image19.jpeg"/><Relationship Id="rId4" Type="http://schemas.openxmlformats.org/officeDocument/2006/relationships/image" Target="../media/image48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9.jpeg"/><Relationship Id="rId3" Type="http://schemas.openxmlformats.org/officeDocument/2006/relationships/image" Target="../media/image54.jpeg"/><Relationship Id="rId7" Type="http://schemas.openxmlformats.org/officeDocument/2006/relationships/image" Target="../media/image58.jpeg"/><Relationship Id="rId2" Type="http://schemas.openxmlformats.org/officeDocument/2006/relationships/image" Target="../media/image53.jpeg"/><Relationship Id="rId1" Type="http://schemas.openxmlformats.org/officeDocument/2006/relationships/image" Target="../media/image52.jpeg"/><Relationship Id="rId6" Type="http://schemas.openxmlformats.org/officeDocument/2006/relationships/image" Target="../media/image57.jpeg"/><Relationship Id="rId5" Type="http://schemas.openxmlformats.org/officeDocument/2006/relationships/image" Target="../media/image56.jpeg"/><Relationship Id="rId4" Type="http://schemas.openxmlformats.org/officeDocument/2006/relationships/image" Target="../media/image5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2.jpeg"/><Relationship Id="rId2" Type="http://schemas.openxmlformats.org/officeDocument/2006/relationships/image" Target="../media/image61.jpeg"/><Relationship Id="rId1" Type="http://schemas.openxmlformats.org/officeDocument/2006/relationships/image" Target="../media/image60.jpeg"/><Relationship Id="rId5" Type="http://schemas.openxmlformats.org/officeDocument/2006/relationships/image" Target="../media/image64.jpeg"/><Relationship Id="rId4" Type="http://schemas.openxmlformats.org/officeDocument/2006/relationships/image" Target="../media/image63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jpeg"/><Relationship Id="rId3" Type="http://schemas.openxmlformats.org/officeDocument/2006/relationships/image" Target="../media/image67.jpeg"/><Relationship Id="rId7" Type="http://schemas.openxmlformats.org/officeDocument/2006/relationships/image" Target="../media/image49.jpeg"/><Relationship Id="rId2" Type="http://schemas.openxmlformats.org/officeDocument/2006/relationships/image" Target="../media/image66.jpeg"/><Relationship Id="rId1" Type="http://schemas.openxmlformats.org/officeDocument/2006/relationships/image" Target="../media/image65.jpeg"/><Relationship Id="rId6" Type="http://schemas.openxmlformats.org/officeDocument/2006/relationships/image" Target="../media/image70.jpeg"/><Relationship Id="rId5" Type="http://schemas.openxmlformats.org/officeDocument/2006/relationships/image" Target="../media/image69.jpeg"/><Relationship Id="rId10" Type="http://schemas.openxmlformats.org/officeDocument/2006/relationships/image" Target="../media/image19.jpeg"/><Relationship Id="rId4" Type="http://schemas.openxmlformats.org/officeDocument/2006/relationships/image" Target="../media/image68.jpeg"/><Relationship Id="rId9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12</xdr:row>
      <xdr:rowOff>0</xdr:rowOff>
    </xdr:from>
    <xdr:to>
      <xdr:col>0</xdr:col>
      <xdr:colOff>476250</xdr:colOff>
      <xdr:row>12</xdr:row>
      <xdr:rowOff>762000</xdr:rowOff>
    </xdr:to>
    <xdr:pic>
      <xdr:nvPicPr>
        <xdr:cNvPr id="1085" name="Picture">
          <a:extLst>
            <a:ext uri="{FF2B5EF4-FFF2-40B4-BE49-F238E27FC236}">
              <a16:creationId xmlns:a16="http://schemas.microsoft.com/office/drawing/2014/main" id="{903759DF-59C6-420E-A483-DE9C8FEB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90800"/>
          <a:ext cx="47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13</xdr:row>
      <xdr:rowOff>0</xdr:rowOff>
    </xdr:from>
    <xdr:to>
      <xdr:col>0</xdr:col>
      <xdr:colOff>476250</xdr:colOff>
      <xdr:row>13</xdr:row>
      <xdr:rowOff>762000</xdr:rowOff>
    </xdr:to>
    <xdr:pic>
      <xdr:nvPicPr>
        <xdr:cNvPr id="1086" name="Picture">
          <a:extLst>
            <a:ext uri="{FF2B5EF4-FFF2-40B4-BE49-F238E27FC236}">
              <a16:creationId xmlns:a16="http://schemas.microsoft.com/office/drawing/2014/main" id="{40B882F3-2E59-4129-AEDE-0245D1A2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352800"/>
          <a:ext cx="47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14</xdr:row>
      <xdr:rowOff>0</xdr:rowOff>
    </xdr:from>
    <xdr:to>
      <xdr:col>0</xdr:col>
      <xdr:colOff>495300</xdr:colOff>
      <xdr:row>14</xdr:row>
      <xdr:rowOff>762000</xdr:rowOff>
    </xdr:to>
    <xdr:pic>
      <xdr:nvPicPr>
        <xdr:cNvPr id="1087" name="Picture">
          <a:extLst>
            <a:ext uri="{FF2B5EF4-FFF2-40B4-BE49-F238E27FC236}">
              <a16:creationId xmlns:a16="http://schemas.microsoft.com/office/drawing/2014/main" id="{E06D166B-E862-43DE-8C4B-AECAE499A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114800"/>
          <a:ext cx="57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15</xdr:row>
      <xdr:rowOff>0</xdr:rowOff>
    </xdr:from>
    <xdr:to>
      <xdr:col>0</xdr:col>
      <xdr:colOff>495300</xdr:colOff>
      <xdr:row>15</xdr:row>
      <xdr:rowOff>762000</xdr:rowOff>
    </xdr:to>
    <xdr:pic>
      <xdr:nvPicPr>
        <xdr:cNvPr id="1088" name="Picture">
          <a:extLst>
            <a:ext uri="{FF2B5EF4-FFF2-40B4-BE49-F238E27FC236}">
              <a16:creationId xmlns:a16="http://schemas.microsoft.com/office/drawing/2014/main" id="{C72A2B7C-DF4A-4B9E-AFC1-D53D433F3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876800"/>
          <a:ext cx="57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16</xdr:row>
      <xdr:rowOff>0</xdr:rowOff>
    </xdr:from>
    <xdr:to>
      <xdr:col>0</xdr:col>
      <xdr:colOff>495300</xdr:colOff>
      <xdr:row>16</xdr:row>
      <xdr:rowOff>762000</xdr:rowOff>
    </xdr:to>
    <xdr:pic>
      <xdr:nvPicPr>
        <xdr:cNvPr id="1089" name="Picture">
          <a:extLst>
            <a:ext uri="{FF2B5EF4-FFF2-40B4-BE49-F238E27FC236}">
              <a16:creationId xmlns:a16="http://schemas.microsoft.com/office/drawing/2014/main" id="{473E5DF6-5230-47E8-AEBA-959E622D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638800"/>
          <a:ext cx="57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17</xdr:row>
      <xdr:rowOff>0</xdr:rowOff>
    </xdr:from>
    <xdr:to>
      <xdr:col>0</xdr:col>
      <xdr:colOff>504825</xdr:colOff>
      <xdr:row>17</xdr:row>
      <xdr:rowOff>762000</xdr:rowOff>
    </xdr:to>
    <xdr:pic>
      <xdr:nvPicPr>
        <xdr:cNvPr id="1090" name="Picture">
          <a:extLst>
            <a:ext uri="{FF2B5EF4-FFF2-40B4-BE49-F238E27FC236}">
              <a16:creationId xmlns:a16="http://schemas.microsoft.com/office/drawing/2014/main" id="{20B078B4-8A50-4973-B965-ADD0FA6F4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400800"/>
          <a:ext cx="66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18</xdr:row>
      <xdr:rowOff>0</xdr:rowOff>
    </xdr:from>
    <xdr:to>
      <xdr:col>0</xdr:col>
      <xdr:colOff>504825</xdr:colOff>
      <xdr:row>18</xdr:row>
      <xdr:rowOff>762000</xdr:rowOff>
    </xdr:to>
    <xdr:pic>
      <xdr:nvPicPr>
        <xdr:cNvPr id="1091" name="Picture">
          <a:extLst>
            <a:ext uri="{FF2B5EF4-FFF2-40B4-BE49-F238E27FC236}">
              <a16:creationId xmlns:a16="http://schemas.microsoft.com/office/drawing/2014/main" id="{D20EF75D-528C-4EB8-829A-A5C56E463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162800"/>
          <a:ext cx="66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</xdr:row>
      <xdr:rowOff>0</xdr:rowOff>
    </xdr:from>
    <xdr:to>
      <xdr:col>0</xdr:col>
      <xdr:colOff>495300</xdr:colOff>
      <xdr:row>19</xdr:row>
      <xdr:rowOff>762000</xdr:rowOff>
    </xdr:to>
    <xdr:pic>
      <xdr:nvPicPr>
        <xdr:cNvPr id="1092" name="Picture">
          <a:extLst>
            <a:ext uri="{FF2B5EF4-FFF2-40B4-BE49-F238E27FC236}">
              <a16:creationId xmlns:a16="http://schemas.microsoft.com/office/drawing/2014/main" id="{526187FD-7ACC-4401-8C32-652EA7DF0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7924800"/>
          <a:ext cx="57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20</xdr:row>
      <xdr:rowOff>9525</xdr:rowOff>
    </xdr:from>
    <xdr:to>
      <xdr:col>0</xdr:col>
      <xdr:colOff>409575</xdr:colOff>
      <xdr:row>20</xdr:row>
      <xdr:rowOff>752475</xdr:rowOff>
    </xdr:to>
    <xdr:pic>
      <xdr:nvPicPr>
        <xdr:cNvPr id="1093" name="Picture">
          <a:extLst>
            <a:ext uri="{FF2B5EF4-FFF2-40B4-BE49-F238E27FC236}">
              <a16:creationId xmlns:a16="http://schemas.microsoft.com/office/drawing/2014/main" id="{D7B4AA2E-F6A6-476A-9C80-E12E10396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696325"/>
          <a:ext cx="9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21</xdr:row>
      <xdr:rowOff>47625</xdr:rowOff>
    </xdr:from>
    <xdr:to>
      <xdr:col>0</xdr:col>
      <xdr:colOff>733425</xdr:colOff>
      <xdr:row>21</xdr:row>
      <xdr:rowOff>714375</xdr:rowOff>
    </xdr:to>
    <xdr:pic>
      <xdr:nvPicPr>
        <xdr:cNvPr id="1094" name="Picture">
          <a:extLst>
            <a:ext uri="{FF2B5EF4-FFF2-40B4-BE49-F238E27FC236}">
              <a16:creationId xmlns:a16="http://schemas.microsoft.com/office/drawing/2014/main" id="{47FA4933-372C-4021-BAAA-F7720F4DA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964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22</xdr:row>
      <xdr:rowOff>0</xdr:rowOff>
    </xdr:from>
    <xdr:to>
      <xdr:col>0</xdr:col>
      <xdr:colOff>466725</xdr:colOff>
      <xdr:row>22</xdr:row>
      <xdr:rowOff>762000</xdr:rowOff>
    </xdr:to>
    <xdr:pic>
      <xdr:nvPicPr>
        <xdr:cNvPr id="1095" name="Picture">
          <a:extLst>
            <a:ext uri="{FF2B5EF4-FFF2-40B4-BE49-F238E27FC236}">
              <a16:creationId xmlns:a16="http://schemas.microsoft.com/office/drawing/2014/main" id="{89FE2F69-ACCD-4905-AA4F-A41615A55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0210800"/>
          <a:ext cx="38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23</xdr:row>
      <xdr:rowOff>0</xdr:rowOff>
    </xdr:from>
    <xdr:to>
      <xdr:col>0</xdr:col>
      <xdr:colOff>457200</xdr:colOff>
      <xdr:row>23</xdr:row>
      <xdr:rowOff>762000</xdr:rowOff>
    </xdr:to>
    <xdr:pic>
      <xdr:nvPicPr>
        <xdr:cNvPr id="1096" name="Picture">
          <a:extLst>
            <a:ext uri="{FF2B5EF4-FFF2-40B4-BE49-F238E27FC236}">
              <a16:creationId xmlns:a16="http://schemas.microsoft.com/office/drawing/2014/main" id="{ABB0F778-9137-4170-BB92-38F9C609A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72800"/>
          <a:ext cx="38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24</xdr:row>
      <xdr:rowOff>0</xdr:rowOff>
    </xdr:from>
    <xdr:to>
      <xdr:col>0</xdr:col>
      <xdr:colOff>485775</xdr:colOff>
      <xdr:row>24</xdr:row>
      <xdr:rowOff>762000</xdr:rowOff>
    </xdr:to>
    <xdr:pic>
      <xdr:nvPicPr>
        <xdr:cNvPr id="1097" name="Picture">
          <a:extLst>
            <a:ext uri="{FF2B5EF4-FFF2-40B4-BE49-F238E27FC236}">
              <a16:creationId xmlns:a16="http://schemas.microsoft.com/office/drawing/2014/main" id="{FC70B89C-ABCA-48F2-8B89-45BF91090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1734800"/>
          <a:ext cx="57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25</xdr:row>
      <xdr:rowOff>0</xdr:rowOff>
    </xdr:from>
    <xdr:to>
      <xdr:col>0</xdr:col>
      <xdr:colOff>485775</xdr:colOff>
      <xdr:row>25</xdr:row>
      <xdr:rowOff>762000</xdr:rowOff>
    </xdr:to>
    <xdr:pic>
      <xdr:nvPicPr>
        <xdr:cNvPr id="1098" name="Picture">
          <a:extLst>
            <a:ext uri="{FF2B5EF4-FFF2-40B4-BE49-F238E27FC236}">
              <a16:creationId xmlns:a16="http://schemas.microsoft.com/office/drawing/2014/main" id="{DDB03D4E-051E-4BCF-B72D-EA1DC0A86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2496800"/>
          <a:ext cx="57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</xdr:row>
      <xdr:rowOff>47625</xdr:rowOff>
    </xdr:from>
    <xdr:to>
      <xdr:col>0</xdr:col>
      <xdr:colOff>733425</xdr:colOff>
      <xdr:row>26</xdr:row>
      <xdr:rowOff>714375</xdr:rowOff>
    </xdr:to>
    <xdr:pic>
      <xdr:nvPicPr>
        <xdr:cNvPr id="1099" name="Picture">
          <a:extLst>
            <a:ext uri="{FF2B5EF4-FFF2-40B4-BE49-F238E27FC236}">
              <a16:creationId xmlns:a16="http://schemas.microsoft.com/office/drawing/2014/main" id="{C9AB2419-4513-4C3A-9931-B05FF9FCE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06425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27</xdr:row>
      <xdr:rowOff>0</xdr:rowOff>
    </xdr:from>
    <xdr:to>
      <xdr:col>0</xdr:col>
      <xdr:colOff>504825</xdr:colOff>
      <xdr:row>27</xdr:row>
      <xdr:rowOff>762000</xdr:rowOff>
    </xdr:to>
    <xdr:pic>
      <xdr:nvPicPr>
        <xdr:cNvPr id="1100" name="Picture">
          <a:extLst>
            <a:ext uri="{FF2B5EF4-FFF2-40B4-BE49-F238E27FC236}">
              <a16:creationId xmlns:a16="http://schemas.microsoft.com/office/drawing/2014/main" id="{C32D4641-4BBA-4855-A348-57C367F48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020800"/>
          <a:ext cx="66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28</xdr:row>
      <xdr:rowOff>0</xdr:rowOff>
    </xdr:from>
    <xdr:to>
      <xdr:col>0</xdr:col>
      <xdr:colOff>476250</xdr:colOff>
      <xdr:row>28</xdr:row>
      <xdr:rowOff>762000</xdr:rowOff>
    </xdr:to>
    <xdr:pic>
      <xdr:nvPicPr>
        <xdr:cNvPr id="1101" name="Picture">
          <a:extLst>
            <a:ext uri="{FF2B5EF4-FFF2-40B4-BE49-F238E27FC236}">
              <a16:creationId xmlns:a16="http://schemas.microsoft.com/office/drawing/2014/main" id="{38F4BAB4-AC73-4BD7-9651-3087BEE32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782800"/>
          <a:ext cx="47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29</xdr:row>
      <xdr:rowOff>0</xdr:rowOff>
    </xdr:from>
    <xdr:to>
      <xdr:col>0</xdr:col>
      <xdr:colOff>476250</xdr:colOff>
      <xdr:row>29</xdr:row>
      <xdr:rowOff>762000</xdr:rowOff>
    </xdr:to>
    <xdr:pic>
      <xdr:nvPicPr>
        <xdr:cNvPr id="1102" name="Picture">
          <a:extLst>
            <a:ext uri="{FF2B5EF4-FFF2-40B4-BE49-F238E27FC236}">
              <a16:creationId xmlns:a16="http://schemas.microsoft.com/office/drawing/2014/main" id="{E60A9187-EC9F-49AC-934C-EDE6B7455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5544800"/>
          <a:ext cx="47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30</xdr:row>
      <xdr:rowOff>0</xdr:rowOff>
    </xdr:from>
    <xdr:to>
      <xdr:col>0</xdr:col>
      <xdr:colOff>447675</xdr:colOff>
      <xdr:row>30</xdr:row>
      <xdr:rowOff>762000</xdr:rowOff>
    </xdr:to>
    <xdr:pic>
      <xdr:nvPicPr>
        <xdr:cNvPr id="1103" name="Picture">
          <a:extLst>
            <a:ext uri="{FF2B5EF4-FFF2-40B4-BE49-F238E27FC236}">
              <a16:creationId xmlns:a16="http://schemas.microsoft.com/office/drawing/2014/main" id="{A9365741-A813-42B2-9788-3EB616DF3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306800"/>
          <a:ext cx="28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31</xdr:row>
      <xdr:rowOff>0</xdr:rowOff>
    </xdr:from>
    <xdr:to>
      <xdr:col>0</xdr:col>
      <xdr:colOff>476250</xdr:colOff>
      <xdr:row>31</xdr:row>
      <xdr:rowOff>762000</xdr:rowOff>
    </xdr:to>
    <xdr:pic>
      <xdr:nvPicPr>
        <xdr:cNvPr id="1104" name="Picture">
          <a:extLst>
            <a:ext uri="{FF2B5EF4-FFF2-40B4-BE49-F238E27FC236}">
              <a16:creationId xmlns:a16="http://schemas.microsoft.com/office/drawing/2014/main" id="{088C0E0E-960B-4062-B42D-A633BA9AA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068800"/>
          <a:ext cx="47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1000125</xdr:colOff>
      <xdr:row>1</xdr:row>
      <xdr:rowOff>323850</xdr:rowOff>
    </xdr:to>
    <xdr:pic>
      <xdr:nvPicPr>
        <xdr:cNvPr id="9219" name="Obraz 2">
          <a:extLst>
            <a:ext uri="{FF2B5EF4-FFF2-40B4-BE49-F238E27FC236}">
              <a16:creationId xmlns:a16="http://schemas.microsoft.com/office/drawing/2014/main" id="{4FB5CB82-A9CB-49DB-ABF3-2DC2FA950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904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29</xdr:row>
      <xdr:rowOff>361950</xdr:rowOff>
    </xdr:from>
    <xdr:to>
      <xdr:col>1</xdr:col>
      <xdr:colOff>838200</xdr:colOff>
      <xdr:row>30</xdr:row>
      <xdr:rowOff>66675</xdr:rowOff>
    </xdr:to>
    <xdr:pic>
      <xdr:nvPicPr>
        <xdr:cNvPr id="2151" name="Picture">
          <a:extLst>
            <a:ext uri="{FF2B5EF4-FFF2-40B4-BE49-F238E27FC236}">
              <a16:creationId xmlns:a16="http://schemas.microsoft.com/office/drawing/2014/main" id="{371CE526-794B-4CFB-B2BB-38037728B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743700"/>
          <a:ext cx="752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73</xdr:row>
      <xdr:rowOff>22411</xdr:rowOff>
    </xdr:from>
    <xdr:to>
      <xdr:col>1</xdr:col>
      <xdr:colOff>809625</xdr:colOff>
      <xdr:row>73</xdr:row>
      <xdr:rowOff>41461</xdr:rowOff>
    </xdr:to>
    <xdr:pic>
      <xdr:nvPicPr>
        <xdr:cNvPr id="2152" name="Picture">
          <a:extLst>
            <a:ext uri="{FF2B5EF4-FFF2-40B4-BE49-F238E27FC236}">
              <a16:creationId xmlns:a16="http://schemas.microsoft.com/office/drawing/2014/main" id="{9831E803-B76D-435C-A346-BAF3C17A2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121" y="15105529"/>
          <a:ext cx="7524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125</xdr:row>
      <xdr:rowOff>200025</xdr:rowOff>
    </xdr:from>
    <xdr:to>
      <xdr:col>1</xdr:col>
      <xdr:colOff>723900</xdr:colOff>
      <xdr:row>127</xdr:row>
      <xdr:rowOff>171450</xdr:rowOff>
    </xdr:to>
    <xdr:pic>
      <xdr:nvPicPr>
        <xdr:cNvPr id="2154" name="Picture">
          <a:extLst>
            <a:ext uri="{FF2B5EF4-FFF2-40B4-BE49-F238E27FC236}">
              <a16:creationId xmlns:a16="http://schemas.microsoft.com/office/drawing/2014/main" id="{7545BDC9-B070-477B-9463-2936B1607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5184100"/>
          <a:ext cx="638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78</xdr:row>
      <xdr:rowOff>95810</xdr:rowOff>
    </xdr:from>
    <xdr:to>
      <xdr:col>1</xdr:col>
      <xdr:colOff>819150</xdr:colOff>
      <xdr:row>78</xdr:row>
      <xdr:rowOff>124385</xdr:rowOff>
    </xdr:to>
    <xdr:pic>
      <xdr:nvPicPr>
        <xdr:cNvPr id="2155" name="Picture">
          <a:extLst>
            <a:ext uri="{FF2B5EF4-FFF2-40B4-BE49-F238E27FC236}">
              <a16:creationId xmlns:a16="http://schemas.microsoft.com/office/drawing/2014/main" id="{0372A885-7430-4C0B-8670-1C8C36A2C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46" y="16120222"/>
          <a:ext cx="7524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98612</xdr:colOff>
      <xdr:row>63</xdr:row>
      <xdr:rowOff>78441</xdr:rowOff>
    </xdr:from>
    <xdr:to>
      <xdr:col>1</xdr:col>
      <xdr:colOff>851087</xdr:colOff>
      <xdr:row>63</xdr:row>
      <xdr:rowOff>116541</xdr:rowOff>
    </xdr:to>
    <xdr:pic>
      <xdr:nvPicPr>
        <xdr:cNvPr id="2157" name="Picture">
          <a:extLst>
            <a:ext uri="{FF2B5EF4-FFF2-40B4-BE49-F238E27FC236}">
              <a16:creationId xmlns:a16="http://schemas.microsoft.com/office/drawing/2014/main" id="{C2F44E0C-B718-4648-A71D-FCEA0F1B1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583" y="13234147"/>
          <a:ext cx="7524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63314</xdr:colOff>
      <xdr:row>84</xdr:row>
      <xdr:rowOff>3922</xdr:rowOff>
    </xdr:from>
    <xdr:to>
      <xdr:col>1</xdr:col>
      <xdr:colOff>825314</xdr:colOff>
      <xdr:row>84</xdr:row>
      <xdr:rowOff>32497</xdr:rowOff>
    </xdr:to>
    <xdr:pic>
      <xdr:nvPicPr>
        <xdr:cNvPr id="2162" name="Picture">
          <a:extLst>
            <a:ext uri="{FF2B5EF4-FFF2-40B4-BE49-F238E27FC236}">
              <a16:creationId xmlns:a16="http://schemas.microsoft.com/office/drawing/2014/main" id="{89A04F4B-7455-4690-B53F-A39EA1A8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285" y="17193746"/>
          <a:ext cx="762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88</xdr:row>
      <xdr:rowOff>161925</xdr:rowOff>
    </xdr:from>
    <xdr:to>
      <xdr:col>1</xdr:col>
      <xdr:colOff>828675</xdr:colOff>
      <xdr:row>89</xdr:row>
      <xdr:rowOff>19050</xdr:rowOff>
    </xdr:to>
    <xdr:pic>
      <xdr:nvPicPr>
        <xdr:cNvPr id="2164" name="Picture">
          <a:extLst>
            <a:ext uri="{FF2B5EF4-FFF2-40B4-BE49-F238E27FC236}">
              <a16:creationId xmlns:a16="http://schemas.microsoft.com/office/drawing/2014/main" id="{140956FE-2888-47D0-A910-A048803F9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8078450"/>
          <a:ext cx="752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96931</xdr:colOff>
      <xdr:row>6</xdr:row>
      <xdr:rowOff>184337</xdr:rowOff>
    </xdr:from>
    <xdr:to>
      <xdr:col>1</xdr:col>
      <xdr:colOff>858931</xdr:colOff>
      <xdr:row>6</xdr:row>
      <xdr:rowOff>251012</xdr:rowOff>
    </xdr:to>
    <xdr:pic>
      <xdr:nvPicPr>
        <xdr:cNvPr id="2167" name="Picture">
          <a:extLst>
            <a:ext uri="{FF2B5EF4-FFF2-40B4-BE49-F238E27FC236}">
              <a16:creationId xmlns:a16="http://schemas.microsoft.com/office/drawing/2014/main" id="{96FF31A5-2652-4457-B45A-11FB30444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02" y="1685925"/>
          <a:ext cx="762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43</xdr:row>
      <xdr:rowOff>352425</xdr:rowOff>
    </xdr:from>
    <xdr:to>
      <xdr:col>1</xdr:col>
      <xdr:colOff>838200</xdr:colOff>
      <xdr:row>44</xdr:row>
      <xdr:rowOff>57150</xdr:rowOff>
    </xdr:to>
    <xdr:pic>
      <xdr:nvPicPr>
        <xdr:cNvPr id="2170" name="Picture">
          <a:extLst>
            <a:ext uri="{FF2B5EF4-FFF2-40B4-BE49-F238E27FC236}">
              <a16:creationId xmlns:a16="http://schemas.microsoft.com/office/drawing/2014/main" id="{9A4FD8E7-654F-410E-8F0B-691847A87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94869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36</xdr:row>
      <xdr:rowOff>190500</xdr:rowOff>
    </xdr:from>
    <xdr:to>
      <xdr:col>1</xdr:col>
      <xdr:colOff>847725</xdr:colOff>
      <xdr:row>37</xdr:row>
      <xdr:rowOff>47625</xdr:rowOff>
    </xdr:to>
    <xdr:pic>
      <xdr:nvPicPr>
        <xdr:cNvPr id="2172" name="Picture">
          <a:extLst>
            <a:ext uri="{FF2B5EF4-FFF2-40B4-BE49-F238E27FC236}">
              <a16:creationId xmlns:a16="http://schemas.microsoft.com/office/drawing/2014/main" id="{115E7B71-97F7-494A-A7CB-6F29E1410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134350"/>
          <a:ext cx="762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52</xdr:row>
      <xdr:rowOff>134470</xdr:rowOff>
    </xdr:from>
    <xdr:to>
      <xdr:col>1</xdr:col>
      <xdr:colOff>838200</xdr:colOff>
      <xdr:row>53</xdr:row>
      <xdr:rowOff>1120</xdr:rowOff>
    </xdr:to>
    <xdr:pic>
      <xdr:nvPicPr>
        <xdr:cNvPr id="2173" name="Picture">
          <a:extLst>
            <a:ext uri="{FF2B5EF4-FFF2-40B4-BE49-F238E27FC236}">
              <a16:creationId xmlns:a16="http://schemas.microsoft.com/office/drawing/2014/main" id="{13B32C38-DA2D-4444-B52B-5EA17F716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71" y="11194676"/>
          <a:ext cx="762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96930</xdr:colOff>
      <xdr:row>20</xdr:row>
      <xdr:rowOff>171451</xdr:rowOff>
    </xdr:from>
    <xdr:to>
      <xdr:col>1</xdr:col>
      <xdr:colOff>849405</xdr:colOff>
      <xdr:row>21</xdr:row>
      <xdr:rowOff>22412</xdr:rowOff>
    </xdr:to>
    <xdr:pic>
      <xdr:nvPicPr>
        <xdr:cNvPr id="2175" name="Picture">
          <a:extLst>
            <a:ext uri="{FF2B5EF4-FFF2-40B4-BE49-F238E27FC236}">
              <a16:creationId xmlns:a16="http://schemas.microsoft.com/office/drawing/2014/main" id="{0FB1721A-E34C-4F4D-9351-0F85A17F1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01" y="4799480"/>
          <a:ext cx="752475" cy="4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13</xdr:row>
      <xdr:rowOff>123265</xdr:rowOff>
    </xdr:from>
    <xdr:to>
      <xdr:col>1</xdr:col>
      <xdr:colOff>838200</xdr:colOff>
      <xdr:row>13</xdr:row>
      <xdr:rowOff>180415</xdr:rowOff>
    </xdr:to>
    <xdr:pic>
      <xdr:nvPicPr>
        <xdr:cNvPr id="2178" name="Picture">
          <a:extLst>
            <a:ext uri="{FF2B5EF4-FFF2-40B4-BE49-F238E27FC236}">
              <a16:creationId xmlns:a16="http://schemas.microsoft.com/office/drawing/2014/main" id="{3A5BB127-3551-477C-971C-511602378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696" y="3182471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109817</xdr:colOff>
      <xdr:row>56</xdr:row>
      <xdr:rowOff>186578</xdr:rowOff>
    </xdr:from>
    <xdr:to>
      <xdr:col>1</xdr:col>
      <xdr:colOff>862292</xdr:colOff>
      <xdr:row>57</xdr:row>
      <xdr:rowOff>43703</xdr:rowOff>
    </xdr:to>
    <xdr:pic>
      <xdr:nvPicPr>
        <xdr:cNvPr id="2184" name="Picture">
          <a:extLst>
            <a:ext uri="{FF2B5EF4-FFF2-40B4-BE49-F238E27FC236}">
              <a16:creationId xmlns:a16="http://schemas.microsoft.com/office/drawing/2014/main" id="{CFC21F28-99D8-40D5-A458-D3B6FAD7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788" y="12008784"/>
          <a:ext cx="752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38100</xdr:rowOff>
    </xdr:from>
    <xdr:to>
      <xdr:col>0</xdr:col>
      <xdr:colOff>685800</xdr:colOff>
      <xdr:row>3</xdr:row>
      <xdr:rowOff>723900</xdr:rowOff>
    </xdr:to>
    <xdr:pic>
      <xdr:nvPicPr>
        <xdr:cNvPr id="3118" name="Picture">
          <a:extLst>
            <a:ext uri="{FF2B5EF4-FFF2-40B4-BE49-F238E27FC236}">
              <a16:creationId xmlns:a16="http://schemas.microsoft.com/office/drawing/2014/main" id="{ED586D17-AA74-4B3E-9CAB-D89887039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85825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</xdr:row>
      <xdr:rowOff>38100</xdr:rowOff>
    </xdr:from>
    <xdr:to>
      <xdr:col>0</xdr:col>
      <xdr:colOff>685800</xdr:colOff>
      <xdr:row>4</xdr:row>
      <xdr:rowOff>723900</xdr:rowOff>
    </xdr:to>
    <xdr:pic>
      <xdr:nvPicPr>
        <xdr:cNvPr id="3119" name="Picture">
          <a:extLst>
            <a:ext uri="{FF2B5EF4-FFF2-40B4-BE49-F238E27FC236}">
              <a16:creationId xmlns:a16="http://schemas.microsoft.com/office/drawing/2014/main" id="{617D86CD-65E5-4018-8C94-2A7DFC4AD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5</xdr:row>
      <xdr:rowOff>38100</xdr:rowOff>
    </xdr:from>
    <xdr:to>
      <xdr:col>0</xdr:col>
      <xdr:colOff>685800</xdr:colOff>
      <xdr:row>5</xdr:row>
      <xdr:rowOff>723900</xdr:rowOff>
    </xdr:to>
    <xdr:pic>
      <xdr:nvPicPr>
        <xdr:cNvPr id="3120" name="Picture">
          <a:extLst>
            <a:ext uri="{FF2B5EF4-FFF2-40B4-BE49-F238E27FC236}">
              <a16:creationId xmlns:a16="http://schemas.microsoft.com/office/drawing/2014/main" id="{83A2DEC4-8FE6-480D-A92F-D5B83CF45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90825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12</xdr:row>
      <xdr:rowOff>38100</xdr:rowOff>
    </xdr:from>
    <xdr:to>
      <xdr:col>0</xdr:col>
      <xdr:colOff>695325</xdr:colOff>
      <xdr:row>12</xdr:row>
      <xdr:rowOff>723900</xdr:rowOff>
    </xdr:to>
    <xdr:pic>
      <xdr:nvPicPr>
        <xdr:cNvPr id="3121" name="Picture">
          <a:extLst>
            <a:ext uri="{FF2B5EF4-FFF2-40B4-BE49-F238E27FC236}">
              <a16:creationId xmlns:a16="http://schemas.microsoft.com/office/drawing/2014/main" id="{76537DED-9C59-4FDF-B8EE-14731EDD8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24900"/>
          <a:ext cx="581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13</xdr:row>
      <xdr:rowOff>47625</xdr:rowOff>
    </xdr:from>
    <xdr:to>
      <xdr:col>0</xdr:col>
      <xdr:colOff>723900</xdr:colOff>
      <xdr:row>13</xdr:row>
      <xdr:rowOff>714375</xdr:rowOff>
    </xdr:to>
    <xdr:pic>
      <xdr:nvPicPr>
        <xdr:cNvPr id="3122" name="Picture">
          <a:extLst>
            <a:ext uri="{FF2B5EF4-FFF2-40B4-BE49-F238E27FC236}">
              <a16:creationId xmlns:a16="http://schemas.microsoft.com/office/drawing/2014/main" id="{2A1CFF38-A603-48AF-828E-A9FA2FA11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96425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14</xdr:row>
      <xdr:rowOff>47625</xdr:rowOff>
    </xdr:from>
    <xdr:to>
      <xdr:col>0</xdr:col>
      <xdr:colOff>723900</xdr:colOff>
      <xdr:row>14</xdr:row>
      <xdr:rowOff>714375</xdr:rowOff>
    </xdr:to>
    <xdr:pic>
      <xdr:nvPicPr>
        <xdr:cNvPr id="3123" name="Picture">
          <a:extLst>
            <a:ext uri="{FF2B5EF4-FFF2-40B4-BE49-F238E27FC236}">
              <a16:creationId xmlns:a16="http://schemas.microsoft.com/office/drawing/2014/main" id="{7335B6DA-C5C2-4767-AF04-9FC66A6B7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258425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15</xdr:row>
      <xdr:rowOff>38100</xdr:rowOff>
    </xdr:from>
    <xdr:to>
      <xdr:col>0</xdr:col>
      <xdr:colOff>685800</xdr:colOff>
      <xdr:row>15</xdr:row>
      <xdr:rowOff>723900</xdr:rowOff>
    </xdr:to>
    <xdr:pic>
      <xdr:nvPicPr>
        <xdr:cNvPr id="3124" name="Picture">
          <a:extLst>
            <a:ext uri="{FF2B5EF4-FFF2-40B4-BE49-F238E27FC236}">
              <a16:creationId xmlns:a16="http://schemas.microsoft.com/office/drawing/2014/main" id="{295D6286-79B5-4818-A93F-6686F7EFF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010900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</xdr:row>
      <xdr:rowOff>47625</xdr:rowOff>
    </xdr:from>
    <xdr:to>
      <xdr:col>0</xdr:col>
      <xdr:colOff>723900</xdr:colOff>
      <xdr:row>16</xdr:row>
      <xdr:rowOff>714375</xdr:rowOff>
    </xdr:to>
    <xdr:pic>
      <xdr:nvPicPr>
        <xdr:cNvPr id="3125" name="Picture">
          <a:extLst>
            <a:ext uri="{FF2B5EF4-FFF2-40B4-BE49-F238E27FC236}">
              <a16:creationId xmlns:a16="http://schemas.microsoft.com/office/drawing/2014/main" id="{4AC6EBBF-BC82-451C-BFE9-1CE577BE1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782425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18</xdr:row>
      <xdr:rowOff>219075</xdr:rowOff>
    </xdr:from>
    <xdr:to>
      <xdr:col>0</xdr:col>
      <xdr:colOff>714375</xdr:colOff>
      <xdr:row>18</xdr:row>
      <xdr:rowOff>542925</xdr:rowOff>
    </xdr:to>
    <xdr:pic>
      <xdr:nvPicPr>
        <xdr:cNvPr id="3126" name="Picture">
          <a:extLst>
            <a:ext uri="{FF2B5EF4-FFF2-40B4-BE49-F238E27FC236}">
              <a16:creationId xmlns:a16="http://schemas.microsoft.com/office/drawing/2014/main" id="{9AD80A68-F286-43F3-A2FC-AD423A201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106400"/>
          <a:ext cx="619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0</xdr:rowOff>
    </xdr:from>
    <xdr:to>
      <xdr:col>0</xdr:col>
      <xdr:colOff>704850</xdr:colOff>
      <xdr:row>6</xdr:row>
      <xdr:rowOff>276225</xdr:rowOff>
    </xdr:to>
    <xdr:pic>
      <xdr:nvPicPr>
        <xdr:cNvPr id="3127" name="Picture">
          <a:extLst>
            <a:ext uri="{FF2B5EF4-FFF2-40B4-BE49-F238E27FC236}">
              <a16:creationId xmlns:a16="http://schemas.microsoft.com/office/drawing/2014/main" id="{2073F2BE-27F0-4507-9557-B36BCB798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7052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38100</xdr:rowOff>
    </xdr:from>
    <xdr:to>
      <xdr:col>0</xdr:col>
      <xdr:colOff>695325</xdr:colOff>
      <xdr:row>6</xdr:row>
      <xdr:rowOff>723900</xdr:rowOff>
    </xdr:to>
    <xdr:pic>
      <xdr:nvPicPr>
        <xdr:cNvPr id="3128" name="Picture">
          <a:extLst>
            <a:ext uri="{FF2B5EF4-FFF2-40B4-BE49-F238E27FC236}">
              <a16:creationId xmlns:a16="http://schemas.microsoft.com/office/drawing/2014/main" id="{592977FA-6A8A-49B1-B2FB-4B1B59755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743325"/>
          <a:ext cx="581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</xdr:row>
      <xdr:rowOff>47625</xdr:rowOff>
    </xdr:from>
    <xdr:to>
      <xdr:col>0</xdr:col>
      <xdr:colOff>704850</xdr:colOff>
      <xdr:row>7</xdr:row>
      <xdr:rowOff>714375</xdr:rowOff>
    </xdr:to>
    <xdr:pic>
      <xdr:nvPicPr>
        <xdr:cNvPr id="3129" name="Picture">
          <a:extLst>
            <a:ext uri="{FF2B5EF4-FFF2-40B4-BE49-F238E27FC236}">
              <a16:creationId xmlns:a16="http://schemas.microsoft.com/office/drawing/2014/main" id="{ACAE5729-F75B-4CFA-B3EC-32BB4A4C1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514850"/>
          <a:ext cx="600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</xdr:row>
      <xdr:rowOff>38100</xdr:rowOff>
    </xdr:from>
    <xdr:to>
      <xdr:col>0</xdr:col>
      <xdr:colOff>695325</xdr:colOff>
      <xdr:row>8</xdr:row>
      <xdr:rowOff>723900</xdr:rowOff>
    </xdr:to>
    <xdr:pic>
      <xdr:nvPicPr>
        <xdr:cNvPr id="3130" name="Picture">
          <a:extLst>
            <a:ext uri="{FF2B5EF4-FFF2-40B4-BE49-F238E27FC236}">
              <a16:creationId xmlns:a16="http://schemas.microsoft.com/office/drawing/2014/main" id="{3108F862-DECA-4A70-840B-BFBBA5B6C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67325"/>
          <a:ext cx="581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9</xdr:row>
      <xdr:rowOff>38100</xdr:rowOff>
    </xdr:from>
    <xdr:to>
      <xdr:col>0</xdr:col>
      <xdr:colOff>685800</xdr:colOff>
      <xdr:row>9</xdr:row>
      <xdr:rowOff>723900</xdr:rowOff>
    </xdr:to>
    <xdr:pic>
      <xdr:nvPicPr>
        <xdr:cNvPr id="3131" name="Picture">
          <a:extLst>
            <a:ext uri="{FF2B5EF4-FFF2-40B4-BE49-F238E27FC236}">
              <a16:creationId xmlns:a16="http://schemas.microsoft.com/office/drawing/2014/main" id="{836149F1-647B-49A1-8C1D-9359D6B07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029325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</xdr:row>
      <xdr:rowOff>47625</xdr:rowOff>
    </xdr:from>
    <xdr:to>
      <xdr:col>0</xdr:col>
      <xdr:colOff>723900</xdr:colOff>
      <xdr:row>10</xdr:row>
      <xdr:rowOff>714375</xdr:rowOff>
    </xdr:to>
    <xdr:pic>
      <xdr:nvPicPr>
        <xdr:cNvPr id="3132" name="Picture">
          <a:extLst>
            <a:ext uri="{FF2B5EF4-FFF2-40B4-BE49-F238E27FC236}">
              <a16:creationId xmlns:a16="http://schemas.microsoft.com/office/drawing/2014/main" id="{F353398B-C4A5-4072-B408-0A7B192F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1818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295275</xdr:rowOff>
    </xdr:from>
    <xdr:to>
      <xdr:col>0</xdr:col>
      <xdr:colOff>638175</xdr:colOff>
      <xdr:row>4</xdr:row>
      <xdr:rowOff>219075</xdr:rowOff>
    </xdr:to>
    <xdr:pic>
      <xdr:nvPicPr>
        <xdr:cNvPr id="4172" name="Picture">
          <a:extLst>
            <a:ext uri="{FF2B5EF4-FFF2-40B4-BE49-F238E27FC236}">
              <a16:creationId xmlns:a16="http://schemas.microsoft.com/office/drawing/2014/main" id="{D22D6BC5-9CD1-423D-96AE-92DBB93A5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14500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7</xdr:row>
      <xdr:rowOff>361950</xdr:rowOff>
    </xdr:from>
    <xdr:to>
      <xdr:col>0</xdr:col>
      <xdr:colOff>647700</xdr:colOff>
      <xdr:row>8</xdr:row>
      <xdr:rowOff>285750</xdr:rowOff>
    </xdr:to>
    <xdr:pic>
      <xdr:nvPicPr>
        <xdr:cNvPr id="4173" name="Picture">
          <a:extLst>
            <a:ext uri="{FF2B5EF4-FFF2-40B4-BE49-F238E27FC236}">
              <a16:creationId xmlns:a16="http://schemas.microsoft.com/office/drawing/2014/main" id="{E6F59E98-A70E-4BA3-A6FC-80E0A045C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29175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11</xdr:row>
      <xdr:rowOff>300718</xdr:rowOff>
    </xdr:from>
    <xdr:to>
      <xdr:col>0</xdr:col>
      <xdr:colOff>695325</xdr:colOff>
      <xdr:row>12</xdr:row>
      <xdr:rowOff>261257</xdr:rowOff>
    </xdr:to>
    <xdr:pic>
      <xdr:nvPicPr>
        <xdr:cNvPr id="4175" name="Obraz 11">
          <a:extLst>
            <a:ext uri="{FF2B5EF4-FFF2-40B4-BE49-F238E27FC236}">
              <a16:creationId xmlns:a16="http://schemas.microsoft.com/office/drawing/2014/main" id="{3D30A422-860A-44D4-ABB7-147539AF9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253968"/>
          <a:ext cx="552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237</xdr:row>
      <xdr:rowOff>171450</xdr:rowOff>
    </xdr:from>
    <xdr:to>
      <xdr:col>0</xdr:col>
      <xdr:colOff>685800</xdr:colOff>
      <xdr:row>241</xdr:row>
      <xdr:rowOff>95250</xdr:rowOff>
    </xdr:to>
    <xdr:pic>
      <xdr:nvPicPr>
        <xdr:cNvPr id="4176" name="Picture">
          <a:extLst>
            <a:ext uri="{FF2B5EF4-FFF2-40B4-BE49-F238E27FC236}">
              <a16:creationId xmlns:a16="http://schemas.microsoft.com/office/drawing/2014/main" id="{1C7D5AB8-56DF-4F95-A34E-999869929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9007375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18</xdr:row>
      <xdr:rowOff>381000</xdr:rowOff>
    </xdr:from>
    <xdr:to>
      <xdr:col>0</xdr:col>
      <xdr:colOff>695325</xdr:colOff>
      <xdr:row>19</xdr:row>
      <xdr:rowOff>295275</xdr:rowOff>
    </xdr:to>
    <xdr:pic>
      <xdr:nvPicPr>
        <xdr:cNvPr id="4177" name="Picture">
          <a:extLst>
            <a:ext uri="{FF2B5EF4-FFF2-40B4-BE49-F238E27FC236}">
              <a16:creationId xmlns:a16="http://schemas.microsoft.com/office/drawing/2014/main" id="{9B70EEE8-3435-4106-921F-1ABDD9E6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9632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23</xdr:row>
      <xdr:rowOff>638175</xdr:rowOff>
    </xdr:from>
    <xdr:to>
      <xdr:col>0</xdr:col>
      <xdr:colOff>714375</xdr:colOff>
      <xdr:row>24</xdr:row>
      <xdr:rowOff>238125</xdr:rowOff>
    </xdr:to>
    <xdr:pic>
      <xdr:nvPicPr>
        <xdr:cNvPr id="4178" name="Picture">
          <a:extLst>
            <a:ext uri="{FF2B5EF4-FFF2-40B4-BE49-F238E27FC236}">
              <a16:creationId xmlns:a16="http://schemas.microsoft.com/office/drawing/2014/main" id="{23F7D950-6061-4FB0-99FC-E0E3D7978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030450"/>
          <a:ext cx="638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26</xdr:row>
      <xdr:rowOff>57150</xdr:rowOff>
    </xdr:from>
    <xdr:to>
      <xdr:col>0</xdr:col>
      <xdr:colOff>666750</xdr:colOff>
      <xdr:row>26</xdr:row>
      <xdr:rowOff>742950</xdr:rowOff>
    </xdr:to>
    <xdr:pic>
      <xdr:nvPicPr>
        <xdr:cNvPr id="4179" name="Picture">
          <a:extLst>
            <a:ext uri="{FF2B5EF4-FFF2-40B4-BE49-F238E27FC236}">
              <a16:creationId xmlns:a16="http://schemas.microsoft.com/office/drawing/2014/main" id="{91DF2A6F-AF65-4163-8876-DF06536C3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735425"/>
          <a:ext cx="533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27</xdr:row>
      <xdr:rowOff>19050</xdr:rowOff>
    </xdr:from>
    <xdr:to>
      <xdr:col>0</xdr:col>
      <xdr:colOff>638175</xdr:colOff>
      <xdr:row>27</xdr:row>
      <xdr:rowOff>714375</xdr:rowOff>
    </xdr:to>
    <xdr:pic>
      <xdr:nvPicPr>
        <xdr:cNvPr id="4180" name="Picture">
          <a:extLst>
            <a:ext uri="{FF2B5EF4-FFF2-40B4-BE49-F238E27FC236}">
              <a16:creationId xmlns:a16="http://schemas.microsoft.com/office/drawing/2014/main" id="{43D44AFF-07F0-4D3C-A105-EB3AFA5B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459325"/>
          <a:ext cx="457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28</xdr:row>
      <xdr:rowOff>57150</xdr:rowOff>
    </xdr:from>
    <xdr:to>
      <xdr:col>0</xdr:col>
      <xdr:colOff>714375</xdr:colOff>
      <xdr:row>28</xdr:row>
      <xdr:rowOff>733425</xdr:rowOff>
    </xdr:to>
    <xdr:pic>
      <xdr:nvPicPr>
        <xdr:cNvPr id="4181" name="Picture">
          <a:extLst>
            <a:ext uri="{FF2B5EF4-FFF2-40B4-BE49-F238E27FC236}">
              <a16:creationId xmlns:a16="http://schemas.microsoft.com/office/drawing/2014/main" id="{A53A8B18-7CA9-4440-A836-B746C5E0B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259425"/>
          <a:ext cx="600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57150</xdr:rowOff>
    </xdr:from>
    <xdr:to>
      <xdr:col>0</xdr:col>
      <xdr:colOff>457200</xdr:colOff>
      <xdr:row>2</xdr:row>
      <xdr:rowOff>809625</xdr:rowOff>
    </xdr:to>
    <xdr:pic>
      <xdr:nvPicPr>
        <xdr:cNvPr id="6169" name="Picture">
          <a:extLst>
            <a:ext uri="{FF2B5EF4-FFF2-40B4-BE49-F238E27FC236}">
              <a16:creationId xmlns:a16="http://schemas.microsoft.com/office/drawing/2014/main" id="{A376C67E-01DF-403B-8825-F9C61F6EE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90575"/>
          <a:ext cx="38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3</xdr:row>
      <xdr:rowOff>57150</xdr:rowOff>
    </xdr:from>
    <xdr:to>
      <xdr:col>0</xdr:col>
      <xdr:colOff>457200</xdr:colOff>
      <xdr:row>3</xdr:row>
      <xdr:rowOff>809625</xdr:rowOff>
    </xdr:to>
    <xdr:pic>
      <xdr:nvPicPr>
        <xdr:cNvPr id="6170" name="Picture">
          <a:extLst>
            <a:ext uri="{FF2B5EF4-FFF2-40B4-BE49-F238E27FC236}">
              <a16:creationId xmlns:a16="http://schemas.microsoft.com/office/drawing/2014/main" id="{140FADB0-B82B-45F1-B44F-01FFCC4FB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38300"/>
          <a:ext cx="38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4</xdr:row>
      <xdr:rowOff>57150</xdr:rowOff>
    </xdr:from>
    <xdr:to>
      <xdr:col>0</xdr:col>
      <xdr:colOff>466725</xdr:colOff>
      <xdr:row>4</xdr:row>
      <xdr:rowOff>809625</xdr:rowOff>
    </xdr:to>
    <xdr:pic>
      <xdr:nvPicPr>
        <xdr:cNvPr id="6171" name="Picture">
          <a:extLst>
            <a:ext uri="{FF2B5EF4-FFF2-40B4-BE49-F238E27FC236}">
              <a16:creationId xmlns:a16="http://schemas.microsoft.com/office/drawing/2014/main" id="{D69096FB-3592-4776-BC73-0278B922A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486025"/>
          <a:ext cx="28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5</xdr:row>
      <xdr:rowOff>104775</xdr:rowOff>
    </xdr:from>
    <xdr:to>
      <xdr:col>0</xdr:col>
      <xdr:colOff>447675</xdr:colOff>
      <xdr:row>6</xdr:row>
      <xdr:rowOff>19050</xdr:rowOff>
    </xdr:to>
    <xdr:pic>
      <xdr:nvPicPr>
        <xdr:cNvPr id="6172" name="Picture">
          <a:extLst>
            <a:ext uri="{FF2B5EF4-FFF2-40B4-BE49-F238E27FC236}">
              <a16:creationId xmlns:a16="http://schemas.microsoft.com/office/drawing/2014/main" id="{25CB4803-DE76-4451-A061-8131B2CB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371850"/>
          <a:ext cx="19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</xdr:row>
      <xdr:rowOff>85725</xdr:rowOff>
    </xdr:from>
    <xdr:to>
      <xdr:col>0</xdr:col>
      <xdr:colOff>457200</xdr:colOff>
      <xdr:row>6</xdr:row>
      <xdr:rowOff>838200</xdr:rowOff>
    </xdr:to>
    <xdr:pic>
      <xdr:nvPicPr>
        <xdr:cNvPr id="6173" name="Picture">
          <a:extLst>
            <a:ext uri="{FF2B5EF4-FFF2-40B4-BE49-F238E27FC236}">
              <a16:creationId xmlns:a16="http://schemas.microsoft.com/office/drawing/2014/main" id="{EB44CEA4-C885-4536-9B9A-9352E763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191000"/>
          <a:ext cx="38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7</xdr:row>
      <xdr:rowOff>47625</xdr:rowOff>
    </xdr:from>
    <xdr:to>
      <xdr:col>0</xdr:col>
      <xdr:colOff>438150</xdr:colOff>
      <xdr:row>7</xdr:row>
      <xdr:rowOff>800100</xdr:rowOff>
    </xdr:to>
    <xdr:pic>
      <xdr:nvPicPr>
        <xdr:cNvPr id="6174" name="Picture">
          <a:extLst>
            <a:ext uri="{FF2B5EF4-FFF2-40B4-BE49-F238E27FC236}">
              <a16:creationId xmlns:a16="http://schemas.microsoft.com/office/drawing/2014/main" id="{D2277567-260D-4D7D-9741-EA3450A8E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991100"/>
          <a:ext cx="28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0</xdr:col>
      <xdr:colOff>428625</xdr:colOff>
      <xdr:row>9</xdr:row>
      <xdr:rowOff>809625</xdr:rowOff>
    </xdr:to>
    <xdr:pic>
      <xdr:nvPicPr>
        <xdr:cNvPr id="6175" name="Picture">
          <a:extLst>
            <a:ext uri="{FF2B5EF4-FFF2-40B4-BE49-F238E27FC236}">
              <a16:creationId xmlns:a16="http://schemas.microsoft.com/office/drawing/2014/main" id="{F034A9BB-5378-41DC-BFE8-B30ECF2D2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048375"/>
          <a:ext cx="19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10</xdr:row>
      <xdr:rowOff>85725</xdr:rowOff>
    </xdr:from>
    <xdr:to>
      <xdr:col>0</xdr:col>
      <xdr:colOff>428625</xdr:colOff>
      <xdr:row>10</xdr:row>
      <xdr:rowOff>838200</xdr:rowOff>
    </xdr:to>
    <xdr:pic>
      <xdr:nvPicPr>
        <xdr:cNvPr id="6176" name="Picture">
          <a:extLst>
            <a:ext uri="{FF2B5EF4-FFF2-40B4-BE49-F238E27FC236}">
              <a16:creationId xmlns:a16="http://schemas.microsoft.com/office/drawing/2014/main" id="{41C72AC1-298F-4DD5-AA61-892237114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915150"/>
          <a:ext cx="19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257175</xdr:rowOff>
    </xdr:from>
    <xdr:to>
      <xdr:col>0</xdr:col>
      <xdr:colOff>695325</xdr:colOff>
      <xdr:row>2</xdr:row>
      <xdr:rowOff>504825</xdr:rowOff>
    </xdr:to>
    <xdr:pic>
      <xdr:nvPicPr>
        <xdr:cNvPr id="7184" name="Picture">
          <a:extLst>
            <a:ext uri="{FF2B5EF4-FFF2-40B4-BE49-F238E27FC236}">
              <a16:creationId xmlns:a16="http://schemas.microsoft.com/office/drawing/2014/main" id="{1739280D-ECAE-4C77-9D5D-C03D9E832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33475"/>
          <a:ext cx="581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</xdr:row>
      <xdr:rowOff>257175</xdr:rowOff>
    </xdr:from>
    <xdr:to>
      <xdr:col>0</xdr:col>
      <xdr:colOff>695325</xdr:colOff>
      <xdr:row>3</xdr:row>
      <xdr:rowOff>504825</xdr:rowOff>
    </xdr:to>
    <xdr:pic>
      <xdr:nvPicPr>
        <xdr:cNvPr id="7185" name="Picture">
          <a:extLst>
            <a:ext uri="{FF2B5EF4-FFF2-40B4-BE49-F238E27FC236}">
              <a16:creationId xmlns:a16="http://schemas.microsoft.com/office/drawing/2014/main" id="{71925B23-5505-425A-8BDA-E4095C4FA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95475"/>
          <a:ext cx="581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</xdr:row>
      <xdr:rowOff>266700</xdr:rowOff>
    </xdr:from>
    <xdr:to>
      <xdr:col>0</xdr:col>
      <xdr:colOff>695325</xdr:colOff>
      <xdr:row>4</xdr:row>
      <xdr:rowOff>495300</xdr:rowOff>
    </xdr:to>
    <xdr:pic>
      <xdr:nvPicPr>
        <xdr:cNvPr id="7186" name="Picture">
          <a:extLst>
            <a:ext uri="{FF2B5EF4-FFF2-40B4-BE49-F238E27FC236}">
              <a16:creationId xmlns:a16="http://schemas.microsoft.com/office/drawing/2014/main" id="{E40AED44-B5F8-466E-80E1-5D84B7E53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0"/>
          <a:ext cx="581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</xdr:row>
      <xdr:rowOff>266700</xdr:rowOff>
    </xdr:from>
    <xdr:to>
      <xdr:col>0</xdr:col>
      <xdr:colOff>695325</xdr:colOff>
      <xdr:row>5</xdr:row>
      <xdr:rowOff>495300</xdr:rowOff>
    </xdr:to>
    <xdr:pic>
      <xdr:nvPicPr>
        <xdr:cNvPr id="7187" name="Picture">
          <a:extLst>
            <a:ext uri="{FF2B5EF4-FFF2-40B4-BE49-F238E27FC236}">
              <a16:creationId xmlns:a16="http://schemas.microsoft.com/office/drawing/2014/main" id="{51D06AAA-6D1F-4091-855F-B09B3693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29000"/>
          <a:ext cx="581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266700</xdr:rowOff>
    </xdr:from>
    <xdr:to>
      <xdr:col>0</xdr:col>
      <xdr:colOff>695325</xdr:colOff>
      <xdr:row>6</xdr:row>
      <xdr:rowOff>495300</xdr:rowOff>
    </xdr:to>
    <xdr:pic>
      <xdr:nvPicPr>
        <xdr:cNvPr id="7188" name="Picture">
          <a:extLst>
            <a:ext uri="{FF2B5EF4-FFF2-40B4-BE49-F238E27FC236}">
              <a16:creationId xmlns:a16="http://schemas.microsoft.com/office/drawing/2014/main" id="{379791B2-A081-439A-81A3-6C0527B3A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91000"/>
          <a:ext cx="581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19050</xdr:rowOff>
    </xdr:from>
    <xdr:to>
      <xdr:col>0</xdr:col>
      <xdr:colOff>542925</xdr:colOff>
      <xdr:row>2</xdr:row>
      <xdr:rowOff>742950</xdr:rowOff>
    </xdr:to>
    <xdr:pic>
      <xdr:nvPicPr>
        <xdr:cNvPr id="8253" name="Picture">
          <a:extLst>
            <a:ext uri="{FF2B5EF4-FFF2-40B4-BE49-F238E27FC236}">
              <a16:creationId xmlns:a16="http://schemas.microsoft.com/office/drawing/2014/main" id="{BBD48C28-1934-49B2-8709-AFA678E97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90550"/>
          <a:ext cx="276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</xdr:row>
      <xdr:rowOff>38100</xdr:rowOff>
    </xdr:from>
    <xdr:to>
      <xdr:col>0</xdr:col>
      <xdr:colOff>638175</xdr:colOff>
      <xdr:row>3</xdr:row>
      <xdr:rowOff>723900</xdr:rowOff>
    </xdr:to>
    <xdr:pic>
      <xdr:nvPicPr>
        <xdr:cNvPr id="8254" name="Picture">
          <a:extLst>
            <a:ext uri="{FF2B5EF4-FFF2-40B4-BE49-F238E27FC236}">
              <a16:creationId xmlns:a16="http://schemas.microsoft.com/office/drawing/2014/main" id="{5F619167-3BF3-4E13-8348-72293F404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71600"/>
          <a:ext cx="466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4</xdr:row>
      <xdr:rowOff>28575</xdr:rowOff>
    </xdr:from>
    <xdr:to>
      <xdr:col>0</xdr:col>
      <xdr:colOff>600075</xdr:colOff>
      <xdr:row>4</xdr:row>
      <xdr:rowOff>733425</xdr:rowOff>
    </xdr:to>
    <xdr:pic>
      <xdr:nvPicPr>
        <xdr:cNvPr id="8255" name="Picture">
          <a:extLst>
            <a:ext uri="{FF2B5EF4-FFF2-40B4-BE49-F238E27FC236}">
              <a16:creationId xmlns:a16="http://schemas.microsoft.com/office/drawing/2014/main" id="{9FFFAB35-F11D-4998-8466-68D9BEC85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24075"/>
          <a:ext cx="390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5</xdr:row>
      <xdr:rowOff>323850</xdr:rowOff>
    </xdr:from>
    <xdr:to>
      <xdr:col>0</xdr:col>
      <xdr:colOff>619125</xdr:colOff>
      <xdr:row>5</xdr:row>
      <xdr:rowOff>438150</xdr:rowOff>
    </xdr:to>
    <xdr:pic>
      <xdr:nvPicPr>
        <xdr:cNvPr id="8256" name="Picture">
          <a:extLst>
            <a:ext uri="{FF2B5EF4-FFF2-40B4-BE49-F238E27FC236}">
              <a16:creationId xmlns:a16="http://schemas.microsoft.com/office/drawing/2014/main" id="{1612BB9A-AB80-4D32-A007-A66081979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81350"/>
          <a:ext cx="428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6</xdr:row>
      <xdr:rowOff>38100</xdr:rowOff>
    </xdr:from>
    <xdr:to>
      <xdr:col>0</xdr:col>
      <xdr:colOff>638175</xdr:colOff>
      <xdr:row>6</xdr:row>
      <xdr:rowOff>723900</xdr:rowOff>
    </xdr:to>
    <xdr:pic>
      <xdr:nvPicPr>
        <xdr:cNvPr id="8257" name="Picture">
          <a:extLst>
            <a:ext uri="{FF2B5EF4-FFF2-40B4-BE49-F238E27FC236}">
              <a16:creationId xmlns:a16="http://schemas.microsoft.com/office/drawing/2014/main" id="{9144DE68-8E9C-4483-99C3-9C88E8F0C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57600"/>
          <a:ext cx="466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7</xdr:row>
      <xdr:rowOff>38100</xdr:rowOff>
    </xdr:from>
    <xdr:to>
      <xdr:col>0</xdr:col>
      <xdr:colOff>638175</xdr:colOff>
      <xdr:row>7</xdr:row>
      <xdr:rowOff>723900</xdr:rowOff>
    </xdr:to>
    <xdr:pic>
      <xdr:nvPicPr>
        <xdr:cNvPr id="8258" name="Picture">
          <a:extLst>
            <a:ext uri="{FF2B5EF4-FFF2-40B4-BE49-F238E27FC236}">
              <a16:creationId xmlns:a16="http://schemas.microsoft.com/office/drawing/2014/main" id="{A4EB47F8-C274-4123-A939-463775AEC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419600"/>
          <a:ext cx="466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8</xdr:row>
      <xdr:rowOff>38100</xdr:rowOff>
    </xdr:from>
    <xdr:to>
      <xdr:col>0</xdr:col>
      <xdr:colOff>676275</xdr:colOff>
      <xdr:row>8</xdr:row>
      <xdr:rowOff>723900</xdr:rowOff>
    </xdr:to>
    <xdr:pic>
      <xdr:nvPicPr>
        <xdr:cNvPr id="8259" name="Picture">
          <a:extLst>
            <a:ext uri="{FF2B5EF4-FFF2-40B4-BE49-F238E27FC236}">
              <a16:creationId xmlns:a16="http://schemas.microsoft.com/office/drawing/2014/main" id="{4F774513-0768-4C9F-A50A-9D1428EC6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542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9</xdr:row>
      <xdr:rowOff>38100</xdr:rowOff>
    </xdr:from>
    <xdr:to>
      <xdr:col>0</xdr:col>
      <xdr:colOff>628650</xdr:colOff>
      <xdr:row>9</xdr:row>
      <xdr:rowOff>723900</xdr:rowOff>
    </xdr:to>
    <xdr:pic>
      <xdr:nvPicPr>
        <xdr:cNvPr id="8260" name="Picture">
          <a:extLst>
            <a:ext uri="{FF2B5EF4-FFF2-40B4-BE49-F238E27FC236}">
              <a16:creationId xmlns:a16="http://schemas.microsoft.com/office/drawing/2014/main" id="{C17D30DB-58E2-4932-A6C8-A4CB4556A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43600"/>
          <a:ext cx="447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15</xdr:row>
      <xdr:rowOff>38100</xdr:rowOff>
    </xdr:from>
    <xdr:to>
      <xdr:col>0</xdr:col>
      <xdr:colOff>695325</xdr:colOff>
      <xdr:row>15</xdr:row>
      <xdr:rowOff>723900</xdr:rowOff>
    </xdr:to>
    <xdr:pic>
      <xdr:nvPicPr>
        <xdr:cNvPr id="8262" name="Picture">
          <a:extLst>
            <a:ext uri="{FF2B5EF4-FFF2-40B4-BE49-F238E27FC236}">
              <a16:creationId xmlns:a16="http://schemas.microsoft.com/office/drawing/2014/main" id="{B4477C3F-8B61-426C-9ACA-07F6C9789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515600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</xdr:row>
      <xdr:rowOff>200025</xdr:rowOff>
    </xdr:from>
    <xdr:to>
      <xdr:col>0</xdr:col>
      <xdr:colOff>723900</xdr:colOff>
      <xdr:row>20</xdr:row>
      <xdr:rowOff>561975</xdr:rowOff>
    </xdr:to>
    <xdr:pic>
      <xdr:nvPicPr>
        <xdr:cNvPr id="8264" name="Picture">
          <a:extLst>
            <a:ext uri="{FF2B5EF4-FFF2-40B4-BE49-F238E27FC236}">
              <a16:creationId xmlns:a16="http://schemas.microsoft.com/office/drawing/2014/main" id="{7002B29A-ABF0-48AF-9D71-9F6AAC62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487525"/>
          <a:ext cx="638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kiracecenter.p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workbookViewId="0">
      <selection activeCell="I6" sqref="I6"/>
    </sheetView>
  </sheetViews>
  <sheetFormatPr defaultRowHeight="15" x14ac:dyDescent="0.25"/>
  <cols>
    <col min="1" max="1" width="28.7109375" customWidth="1"/>
    <col min="2" max="2" width="37" customWidth="1"/>
    <col min="3" max="32" width="12.140625" customWidth="1"/>
  </cols>
  <sheetData>
    <row r="1" spans="1:32" ht="15" customHeight="1" x14ac:dyDescent="0.25"/>
    <row r="2" spans="1:32" ht="21" customHeight="1" x14ac:dyDescent="0.35">
      <c r="A2" s="2" t="s">
        <v>12</v>
      </c>
    </row>
    <row r="3" spans="1:32" ht="21" customHeight="1" x14ac:dyDescent="0.35">
      <c r="A3" s="2" t="s">
        <v>13</v>
      </c>
    </row>
    <row r="4" spans="1:32" ht="21" customHeight="1" x14ac:dyDescent="0.35">
      <c r="A4" s="2" t="s">
        <v>14</v>
      </c>
    </row>
    <row r="5" spans="1:32" ht="15" customHeight="1" x14ac:dyDescent="0.25"/>
    <row r="6" spans="1:32" ht="15" customHeight="1" x14ac:dyDescent="0.25"/>
    <row r="7" spans="1:32" ht="15" customHeight="1" x14ac:dyDescent="0.25">
      <c r="A7" s="5" t="s">
        <v>15</v>
      </c>
    </row>
    <row r="8" spans="1:32" ht="15" customHeight="1" x14ac:dyDescent="0.25">
      <c r="A8" s="5" t="s">
        <v>16</v>
      </c>
      <c r="B8" t="s">
        <v>17</v>
      </c>
    </row>
    <row r="9" spans="1:32" ht="15" customHeight="1" x14ac:dyDescent="0.25"/>
    <row r="10" spans="1:32" ht="15" customHeight="1" x14ac:dyDescent="0.25"/>
    <row r="11" spans="1:32" ht="21" customHeight="1" x14ac:dyDescent="0.35">
      <c r="A11" s="2" t="s">
        <v>18</v>
      </c>
    </row>
    <row r="12" spans="1:32" ht="15" customHeight="1" x14ac:dyDescent="0.25">
      <c r="A12" s="1"/>
      <c r="B12" s="1" t="s">
        <v>19</v>
      </c>
      <c r="C12" s="1" t="s">
        <v>20</v>
      </c>
      <c r="D12" s="1" t="s">
        <v>21</v>
      </c>
      <c r="E12" s="1"/>
      <c r="F12" s="1" t="s">
        <v>22</v>
      </c>
      <c r="G12" s="1" t="s">
        <v>23</v>
      </c>
      <c r="H12" s="1" t="s">
        <v>24</v>
      </c>
      <c r="I12" s="1" t="s">
        <v>25</v>
      </c>
      <c r="J12" s="1" t="s">
        <v>26</v>
      </c>
      <c r="K12" s="1" t="s">
        <v>27</v>
      </c>
      <c r="L12" s="1" t="s">
        <v>28</v>
      </c>
      <c r="M12" s="1" t="s">
        <v>29</v>
      </c>
      <c r="N12" s="1" t="s">
        <v>30</v>
      </c>
      <c r="O12" s="1" t="s">
        <v>31</v>
      </c>
      <c r="P12" s="1" t="s">
        <v>32</v>
      </c>
      <c r="Q12" s="1" t="s">
        <v>33</v>
      </c>
      <c r="R12" s="1" t="s">
        <v>34</v>
      </c>
      <c r="S12" s="1" t="s">
        <v>35</v>
      </c>
      <c r="T12" s="1" t="s">
        <v>36</v>
      </c>
      <c r="U12" s="1" t="s">
        <v>37</v>
      </c>
      <c r="V12" s="1" t="s">
        <v>38</v>
      </c>
      <c r="W12" s="1" t="s">
        <v>39</v>
      </c>
      <c r="X12" s="1" t="s">
        <v>40</v>
      </c>
      <c r="Y12" s="1" t="s">
        <v>41</v>
      </c>
      <c r="Z12" s="1" t="s">
        <v>42</v>
      </c>
      <c r="AA12" s="1" t="s">
        <v>43</v>
      </c>
      <c r="AB12" s="1" t="s">
        <v>44</v>
      </c>
      <c r="AC12" s="1" t="s">
        <v>45</v>
      </c>
      <c r="AD12" s="1" t="s">
        <v>46</v>
      </c>
      <c r="AE12" s="1" t="s">
        <v>47</v>
      </c>
      <c r="AF12" s="1" t="s">
        <v>48</v>
      </c>
    </row>
    <row r="13" spans="1:32" ht="60" customHeight="1" x14ac:dyDescent="0.25">
      <c r="B13" s="4" t="s">
        <v>49</v>
      </c>
      <c r="C13" s="4" t="s">
        <v>50</v>
      </c>
      <c r="D13" s="4" t="s">
        <v>51</v>
      </c>
      <c r="E13" s="4"/>
      <c r="F13" s="6">
        <v>2311.88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60" customHeight="1" x14ac:dyDescent="0.25">
      <c r="B14" s="4" t="s">
        <v>52</v>
      </c>
      <c r="C14" s="4" t="s">
        <v>53</v>
      </c>
      <c r="D14" s="4" t="s">
        <v>51</v>
      </c>
      <c r="E14" s="4"/>
      <c r="F14" s="3"/>
      <c r="G14" s="6">
        <v>2499.38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60" customHeight="1" x14ac:dyDescent="0.25">
      <c r="B15" s="4" t="s">
        <v>54</v>
      </c>
      <c r="C15" s="4" t="s">
        <v>55</v>
      </c>
      <c r="D15" s="4" t="s">
        <v>51</v>
      </c>
      <c r="E15" s="4"/>
      <c r="F15" s="3"/>
      <c r="G15" s="3"/>
      <c r="H15" s="6">
        <v>2499.38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60" customHeight="1" x14ac:dyDescent="0.25">
      <c r="B16" s="4" t="s">
        <v>56</v>
      </c>
      <c r="C16" s="4" t="s">
        <v>57</v>
      </c>
      <c r="D16" s="4" t="s">
        <v>51</v>
      </c>
      <c r="E16" s="4"/>
      <c r="F16" s="3"/>
      <c r="G16" s="3"/>
      <c r="H16" s="3"/>
      <c r="I16" s="6">
        <v>2499.38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60" customHeight="1" x14ac:dyDescent="0.25">
      <c r="B17" s="4" t="s">
        <v>58</v>
      </c>
      <c r="C17" s="4" t="s">
        <v>59</v>
      </c>
      <c r="D17" s="4" t="s">
        <v>51</v>
      </c>
      <c r="E17" s="4"/>
      <c r="F17" s="3"/>
      <c r="G17" s="3"/>
      <c r="H17" s="3"/>
      <c r="I17" s="3"/>
      <c r="J17" s="3"/>
      <c r="K17" s="6">
        <v>2499.38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60" customHeight="1" x14ac:dyDescent="0.25">
      <c r="B18" s="4" t="s">
        <v>60</v>
      </c>
      <c r="C18" s="4" t="s">
        <v>61</v>
      </c>
      <c r="D18" s="4" t="s">
        <v>51</v>
      </c>
      <c r="E18" s="4"/>
      <c r="F18" s="3"/>
      <c r="G18" s="3"/>
      <c r="H18" s="3"/>
      <c r="I18" s="3"/>
      <c r="J18" s="3"/>
      <c r="K18" s="3"/>
      <c r="L18" s="3"/>
      <c r="M18" s="6">
        <v>2499.38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60" customHeight="1" x14ac:dyDescent="0.25">
      <c r="B19" s="4" t="s">
        <v>62</v>
      </c>
      <c r="C19" s="4" t="s">
        <v>63</v>
      </c>
      <c r="D19" s="4" t="s">
        <v>51</v>
      </c>
      <c r="E19" s="4"/>
      <c r="F19" s="3"/>
      <c r="G19" s="3"/>
      <c r="H19" s="3"/>
      <c r="I19" s="3"/>
      <c r="J19" s="3"/>
      <c r="K19" s="3"/>
      <c r="L19" s="3"/>
      <c r="M19" s="3"/>
      <c r="N19" s="6">
        <v>2499.38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60" customHeight="1" x14ac:dyDescent="0.25">
      <c r="B20" s="4" t="s">
        <v>64</v>
      </c>
      <c r="C20" s="4" t="s">
        <v>65</v>
      </c>
      <c r="D20" s="4" t="s">
        <v>51</v>
      </c>
      <c r="E20" s="4"/>
      <c r="F20" s="3"/>
      <c r="G20" s="3"/>
      <c r="H20" s="3"/>
      <c r="I20" s="3"/>
      <c r="J20" s="6">
        <v>2499.38</v>
      </c>
      <c r="K20" s="6">
        <v>2499.38</v>
      </c>
      <c r="L20" s="6">
        <v>2499.38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60" customHeight="1" x14ac:dyDescent="0.25">
      <c r="B21" s="4" t="s">
        <v>66</v>
      </c>
      <c r="C21" s="4" t="s">
        <v>67</v>
      </c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6">
        <v>1249.3800000000001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ht="60" customHeight="1" x14ac:dyDescent="0.25">
      <c r="B22" s="4" t="s">
        <v>68</v>
      </c>
      <c r="C22" s="4" t="s">
        <v>69</v>
      </c>
      <c r="D22" s="4" t="s">
        <v>51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6">
        <v>999.38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60" customHeight="1" x14ac:dyDescent="0.25">
      <c r="B23" s="4" t="s">
        <v>66</v>
      </c>
      <c r="C23" s="4" t="s">
        <v>70</v>
      </c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6">
        <v>1249.3800000000001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60" customHeight="1" x14ac:dyDescent="0.25">
      <c r="B24" s="4" t="s">
        <v>68</v>
      </c>
      <c r="C24" s="4" t="s">
        <v>71</v>
      </c>
      <c r="D24" s="4" t="s">
        <v>51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6">
        <v>936.88</v>
      </c>
      <c r="Q24" s="6">
        <v>936.88</v>
      </c>
      <c r="R24" s="6">
        <v>936.88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60" customHeight="1" x14ac:dyDescent="0.25">
      <c r="B25" s="4" t="s">
        <v>72</v>
      </c>
      <c r="C25" s="4" t="s">
        <v>73</v>
      </c>
      <c r="D25" s="4" t="s">
        <v>51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6">
        <v>2186.88</v>
      </c>
      <c r="T25" s="6">
        <v>2186.88</v>
      </c>
      <c r="U25" s="6">
        <v>2186.88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60" customHeight="1" x14ac:dyDescent="0.25">
      <c r="B26" s="4" t="s">
        <v>74</v>
      </c>
      <c r="C26" s="4" t="s">
        <v>75</v>
      </c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>
        <v>1249.3800000000001</v>
      </c>
      <c r="W26" s="6">
        <v>1249.3800000000001</v>
      </c>
      <c r="X26" s="3"/>
      <c r="Y26" s="3"/>
      <c r="Z26" s="3"/>
      <c r="AA26" s="3"/>
      <c r="AB26" s="3"/>
      <c r="AC26" s="3"/>
      <c r="AD26" s="3"/>
      <c r="AE26" s="3"/>
      <c r="AF26" s="3"/>
    </row>
    <row r="27" spans="2:32" ht="60" customHeight="1" x14ac:dyDescent="0.25">
      <c r="B27" s="4" t="s">
        <v>76</v>
      </c>
      <c r="C27" s="4" t="s">
        <v>77</v>
      </c>
      <c r="D27" s="4" t="s">
        <v>51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6">
        <v>2499.38</v>
      </c>
      <c r="Y27" s="6">
        <v>2499.38</v>
      </c>
      <c r="Z27" s="3"/>
      <c r="AA27" s="3"/>
      <c r="AB27" s="3"/>
      <c r="AC27" s="3"/>
      <c r="AD27" s="3"/>
      <c r="AE27" s="3"/>
      <c r="AF27" s="3"/>
    </row>
    <row r="28" spans="2:32" ht="60" customHeight="1" x14ac:dyDescent="0.25">
      <c r="B28" s="4" t="s">
        <v>78</v>
      </c>
      <c r="C28" s="4" t="s">
        <v>79</v>
      </c>
      <c r="D28" s="4" t="s">
        <v>51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>
        <v>2499.38</v>
      </c>
      <c r="AA28" s="3"/>
      <c r="AB28" s="3"/>
      <c r="AC28" s="3"/>
      <c r="AD28" s="3"/>
      <c r="AE28" s="3"/>
      <c r="AF28" s="3"/>
    </row>
    <row r="29" spans="2:32" ht="60" customHeight="1" x14ac:dyDescent="0.25">
      <c r="B29" s="4" t="s">
        <v>80</v>
      </c>
      <c r="C29" s="4" t="s">
        <v>81</v>
      </c>
      <c r="D29" s="4" t="s">
        <v>51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6">
        <v>936.88</v>
      </c>
      <c r="Q29" s="6">
        <v>936.88</v>
      </c>
      <c r="R29" s="6">
        <v>936.88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60" customHeight="1" x14ac:dyDescent="0.25">
      <c r="B30" s="4" t="s">
        <v>80</v>
      </c>
      <c r="C30" s="4" t="s">
        <v>82</v>
      </c>
      <c r="D30" s="4" t="s">
        <v>51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6">
        <v>936.88</v>
      </c>
      <c r="P30" s="3"/>
      <c r="Q30" s="3"/>
      <c r="R30" s="3"/>
      <c r="S30" s="3"/>
      <c r="T30" s="3"/>
      <c r="U30" s="3"/>
      <c r="V30" s="6">
        <v>936.88</v>
      </c>
      <c r="W30" s="6">
        <v>936.88</v>
      </c>
      <c r="X30" s="3"/>
      <c r="Y30" s="3"/>
      <c r="Z30" s="3"/>
      <c r="AA30" s="3"/>
      <c r="AB30" s="3"/>
      <c r="AC30" s="3"/>
      <c r="AD30" s="3"/>
      <c r="AE30" s="3"/>
      <c r="AF30" s="3"/>
    </row>
    <row r="31" spans="2:32" ht="60" customHeight="1" x14ac:dyDescent="0.25">
      <c r="B31" s="4" t="s">
        <v>83</v>
      </c>
      <c r="C31" s="4" t="s">
        <v>84</v>
      </c>
      <c r="D31" s="4" t="s">
        <v>51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6">
        <v>905.63</v>
      </c>
      <c r="AB31" s="6">
        <v>905.63</v>
      </c>
      <c r="AC31" s="3"/>
      <c r="AD31" s="3"/>
      <c r="AE31" s="3"/>
      <c r="AF31" s="3"/>
    </row>
    <row r="32" spans="2:32" ht="60" customHeight="1" x14ac:dyDescent="0.25">
      <c r="B32" s="4" t="s">
        <v>85</v>
      </c>
      <c r="C32" s="4" t="s">
        <v>86</v>
      </c>
      <c r="D32" s="4" t="s">
        <v>51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6">
        <v>624.38</v>
      </c>
      <c r="AD32" s="6">
        <v>624.38</v>
      </c>
      <c r="AE32" s="6">
        <v>624.38</v>
      </c>
      <c r="AF32" s="6">
        <v>624.38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H7" sqref="H7"/>
    </sheetView>
  </sheetViews>
  <sheetFormatPr defaultRowHeight="19.5" x14ac:dyDescent="0.3"/>
  <cols>
    <col min="1" max="1" width="31.140625" style="85" customWidth="1"/>
    <col min="2" max="2" width="18.140625" customWidth="1"/>
    <col min="3" max="3" width="27.85546875" customWidth="1"/>
  </cols>
  <sheetData>
    <row r="1" spans="1:3" ht="19.5" customHeight="1" x14ac:dyDescent="0.25">
      <c r="A1" s="258"/>
      <c r="B1" s="260" t="s">
        <v>575</v>
      </c>
      <c r="C1" s="261"/>
    </row>
    <row r="2" spans="1:3" ht="32.25" customHeight="1" thickBot="1" x14ac:dyDescent="0.3">
      <c r="A2" s="259"/>
      <c r="B2" s="262"/>
      <c r="C2" s="263"/>
    </row>
    <row r="3" spans="1:3" ht="20.25" thickBot="1" x14ac:dyDescent="0.35">
      <c r="A3" s="193"/>
      <c r="B3" s="203" t="s">
        <v>547</v>
      </c>
      <c r="C3" s="198" t="s">
        <v>559</v>
      </c>
    </row>
    <row r="4" spans="1:3" x14ac:dyDescent="0.3">
      <c r="A4" s="194" t="s">
        <v>553</v>
      </c>
      <c r="B4" s="204">
        <f>('#NARTY'!C94)</f>
        <v>0</v>
      </c>
      <c r="C4" s="199">
        <f>'#NARTY'!C95</f>
        <v>0</v>
      </c>
    </row>
    <row r="5" spans="1:3" x14ac:dyDescent="0.3">
      <c r="A5" s="195" t="s">
        <v>558</v>
      </c>
      <c r="B5" s="205">
        <f>'#WIĄZANIA'!C25</f>
        <v>0</v>
      </c>
      <c r="C5" s="200">
        <f>'#WIĄZANIA'!C26</f>
        <v>0</v>
      </c>
    </row>
    <row r="6" spans="1:3" x14ac:dyDescent="0.3">
      <c r="A6" s="196" t="s">
        <v>555</v>
      </c>
      <c r="B6" s="206">
        <f>'#BUTY NARCIARSKIE'!D31</f>
        <v>0</v>
      </c>
      <c r="C6" s="201">
        <f>'#BUTY NARCIARSKIE'!D32</f>
        <v>0</v>
      </c>
    </row>
    <row r="7" spans="1:3" x14ac:dyDescent="0.3">
      <c r="A7" s="195" t="s">
        <v>556</v>
      </c>
      <c r="B7" s="205">
        <f>'#KIJE'!D15</f>
        <v>0</v>
      </c>
      <c r="C7" s="200">
        <f>'#KIJE'!D16</f>
        <v>0</v>
      </c>
    </row>
    <row r="8" spans="1:3" x14ac:dyDescent="0.3">
      <c r="A8" s="196" t="s">
        <v>549</v>
      </c>
      <c r="B8" s="206">
        <f>'#GOGLE'!D11</f>
        <v>0</v>
      </c>
      <c r="C8" s="201">
        <f>'#GOGLE'!D12</f>
        <v>0</v>
      </c>
    </row>
    <row r="9" spans="1:3" x14ac:dyDescent="0.3">
      <c r="A9" s="196" t="s">
        <v>557</v>
      </c>
      <c r="B9" s="206">
        <f>'#DODATKI'!C25</f>
        <v>0</v>
      </c>
      <c r="C9" s="201">
        <f>'#DODATKI'!C26</f>
        <v>0</v>
      </c>
    </row>
    <row r="10" spans="1:3" ht="20.25" thickBot="1" x14ac:dyDescent="0.35">
      <c r="A10" s="197" t="s">
        <v>554</v>
      </c>
      <c r="B10" s="207">
        <f>'#KASKI'!D24</f>
        <v>0</v>
      </c>
      <c r="C10" s="202">
        <f>'#KASKI'!D25</f>
        <v>0</v>
      </c>
    </row>
    <row r="11" spans="1:3" ht="20.25" thickBot="1" x14ac:dyDescent="0.35"/>
    <row r="12" spans="1:3" ht="27" thickBot="1" x14ac:dyDescent="0.45">
      <c r="A12" s="255" t="s">
        <v>560</v>
      </c>
      <c r="B12" s="150"/>
      <c r="C12" s="151">
        <f>SUM(C4:C10)</f>
        <v>0</v>
      </c>
    </row>
    <row r="13" spans="1:3" ht="20.25" thickBot="1" x14ac:dyDescent="0.35"/>
    <row r="14" spans="1:3" ht="27" thickBot="1" x14ac:dyDescent="0.45">
      <c r="A14" s="272" t="s">
        <v>567</v>
      </c>
      <c r="B14" s="273"/>
      <c r="C14" s="274"/>
    </row>
    <row r="15" spans="1:3" ht="56.25" x14ac:dyDescent="0.25">
      <c r="A15" s="250" t="s">
        <v>568</v>
      </c>
      <c r="B15" s="275" t="s">
        <v>569</v>
      </c>
      <c r="C15" s="276"/>
    </row>
    <row r="16" spans="1:3" ht="18.75" customHeight="1" x14ac:dyDescent="0.25">
      <c r="A16" s="257" t="s">
        <v>570</v>
      </c>
      <c r="B16" s="277" t="s">
        <v>571</v>
      </c>
      <c r="C16" s="278"/>
    </row>
    <row r="17" spans="1:3" ht="19.5" customHeight="1" thickBot="1" x14ac:dyDescent="0.3">
      <c r="A17" s="256" t="s">
        <v>573</v>
      </c>
      <c r="B17" s="270" t="s">
        <v>574</v>
      </c>
      <c r="C17" s="271"/>
    </row>
    <row r="18" spans="1:3" ht="27" thickBot="1" x14ac:dyDescent="0.45">
      <c r="A18" s="279" t="s">
        <v>572</v>
      </c>
      <c r="B18" s="280"/>
      <c r="C18" s="281"/>
    </row>
    <row r="19" spans="1:3" x14ac:dyDescent="0.3">
      <c r="A19" s="251"/>
      <c r="B19" s="264"/>
      <c r="C19" s="265"/>
    </row>
    <row r="20" spans="1:3" x14ac:dyDescent="0.3">
      <c r="A20" s="252" t="s">
        <v>565</v>
      </c>
      <c r="B20" s="264"/>
      <c r="C20" s="265"/>
    </row>
    <row r="21" spans="1:3" x14ac:dyDescent="0.3">
      <c r="A21" s="252" t="s">
        <v>561</v>
      </c>
      <c r="B21" s="264"/>
      <c r="C21" s="265"/>
    </row>
    <row r="22" spans="1:3" x14ac:dyDescent="0.3">
      <c r="A22" s="252" t="s">
        <v>562</v>
      </c>
      <c r="B22" s="264"/>
      <c r="C22" s="265"/>
    </row>
    <row r="23" spans="1:3" x14ac:dyDescent="0.3">
      <c r="A23" s="252" t="s">
        <v>563</v>
      </c>
      <c r="B23" s="264"/>
      <c r="C23" s="265"/>
    </row>
    <row r="24" spans="1:3" ht="20.25" thickBot="1" x14ac:dyDescent="0.35">
      <c r="A24" s="253" t="s">
        <v>564</v>
      </c>
      <c r="B24" s="266"/>
      <c r="C24" s="267"/>
    </row>
    <row r="25" spans="1:3" ht="20.25" thickBot="1" x14ac:dyDescent="0.35">
      <c r="A25" s="254" t="s">
        <v>566</v>
      </c>
      <c r="B25" s="268"/>
      <c r="C25" s="269"/>
    </row>
  </sheetData>
  <protectedRanges>
    <protectedRange sqref="B19:C25" name="Rozstęp1_1"/>
  </protectedRanges>
  <dataConsolidate/>
  <mergeCells count="14">
    <mergeCell ref="B24:C24"/>
    <mergeCell ref="B25:C25"/>
    <mergeCell ref="B17:C17"/>
    <mergeCell ref="A14:C14"/>
    <mergeCell ref="B15:C15"/>
    <mergeCell ref="B16:C16"/>
    <mergeCell ref="A18:C18"/>
    <mergeCell ref="B19:C19"/>
    <mergeCell ref="B20:C20"/>
    <mergeCell ref="A1:A2"/>
    <mergeCell ref="B1:C2"/>
    <mergeCell ref="B21:C21"/>
    <mergeCell ref="B22:C22"/>
    <mergeCell ref="B23:C23"/>
  </mergeCells>
  <hyperlinks>
    <hyperlink ref="B17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55" zoomScale="85" zoomScaleNormal="85" workbookViewId="0">
      <selection activeCell="B76" sqref="B76:B82"/>
    </sheetView>
  </sheetViews>
  <sheetFormatPr defaultRowHeight="15" x14ac:dyDescent="0.25"/>
  <cols>
    <col min="1" max="1" width="16.28515625" style="106" customWidth="1"/>
    <col min="2" max="2" width="15.7109375" style="106" customWidth="1"/>
    <col min="3" max="3" width="31.5703125" style="106" customWidth="1"/>
    <col min="4" max="4" width="25.85546875" style="106" customWidth="1"/>
    <col min="5" max="5" width="14.85546875" style="106" customWidth="1"/>
    <col min="6" max="6" width="8" style="106" customWidth="1"/>
    <col min="7" max="7" width="9.5703125" style="106" customWidth="1"/>
    <col min="8" max="8" width="14.140625" style="106" customWidth="1"/>
    <col min="9" max="9" width="11" style="106" customWidth="1"/>
    <col min="10" max="10" width="15.140625" style="40" customWidth="1"/>
    <col min="11" max="11" width="16.42578125" style="24" customWidth="1"/>
    <col min="12" max="16384" width="9.140625" style="106"/>
  </cols>
  <sheetData>
    <row r="1" spans="1:11" s="130" customFormat="1" ht="42" customHeight="1" thickBot="1" x14ac:dyDescent="0.55000000000000004">
      <c r="A1" s="237" t="s">
        <v>550</v>
      </c>
      <c r="I1" s="290" t="s">
        <v>495</v>
      </c>
      <c r="J1" s="291"/>
      <c r="K1" s="292"/>
    </row>
    <row r="2" spans="1:11" s="112" customFormat="1" ht="18" customHeight="1" thickBot="1" x14ac:dyDescent="0.3">
      <c r="A2" s="131" t="s">
        <v>391</v>
      </c>
      <c r="B2" s="109"/>
      <c r="C2" s="109" t="s">
        <v>392</v>
      </c>
      <c r="D2" s="109" t="s">
        <v>381</v>
      </c>
      <c r="E2" s="109" t="s">
        <v>393</v>
      </c>
      <c r="F2" s="109" t="s">
        <v>394</v>
      </c>
      <c r="G2" s="109" t="s">
        <v>395</v>
      </c>
      <c r="H2" s="109" t="s">
        <v>456</v>
      </c>
      <c r="I2" s="109" t="s">
        <v>344</v>
      </c>
      <c r="J2" s="109" t="s">
        <v>493</v>
      </c>
      <c r="K2" s="111" t="s">
        <v>514</v>
      </c>
    </row>
    <row r="3" spans="1:11" s="24" customFormat="1" x14ac:dyDescent="0.25">
      <c r="A3" s="297" t="s">
        <v>496</v>
      </c>
      <c r="B3" s="287"/>
      <c r="C3" s="81" t="s">
        <v>368</v>
      </c>
      <c r="D3" s="82" t="s">
        <v>380</v>
      </c>
      <c r="E3" s="81" t="s">
        <v>326</v>
      </c>
      <c r="F3" s="81" t="s">
        <v>347</v>
      </c>
      <c r="G3" s="81" t="s">
        <v>396</v>
      </c>
      <c r="H3" s="92">
        <v>3299</v>
      </c>
      <c r="I3" s="92">
        <v>1999</v>
      </c>
      <c r="J3" s="84"/>
      <c r="K3" s="113">
        <f t="shared" ref="K3:K17" si="0">J3*I3</f>
        <v>0</v>
      </c>
    </row>
    <row r="4" spans="1:11" x14ac:dyDescent="0.25">
      <c r="A4" s="298"/>
      <c r="B4" s="288"/>
      <c r="C4" s="114" t="s">
        <v>368</v>
      </c>
      <c r="D4" s="114" t="s">
        <v>382</v>
      </c>
      <c r="E4" s="114" t="s">
        <v>323</v>
      </c>
      <c r="F4" s="114" t="s">
        <v>347</v>
      </c>
      <c r="G4" s="114" t="s">
        <v>396</v>
      </c>
      <c r="H4" s="115">
        <v>4699</v>
      </c>
      <c r="I4" s="93">
        <v>3299</v>
      </c>
      <c r="J4" s="64"/>
      <c r="K4" s="116">
        <f t="shared" si="0"/>
        <v>0</v>
      </c>
    </row>
    <row r="5" spans="1:11" ht="13.5" customHeight="1" x14ac:dyDescent="0.25">
      <c r="A5" s="298"/>
      <c r="B5" s="288"/>
      <c r="C5" s="114" t="s">
        <v>369</v>
      </c>
      <c r="D5" s="114" t="s">
        <v>383</v>
      </c>
      <c r="E5" s="114" t="s">
        <v>330</v>
      </c>
      <c r="F5" s="114" t="s">
        <v>347</v>
      </c>
      <c r="G5" s="114" t="s">
        <v>396</v>
      </c>
      <c r="H5" s="115">
        <v>4699</v>
      </c>
      <c r="I5" s="93">
        <v>2999</v>
      </c>
      <c r="J5" s="64"/>
      <c r="K5" s="116">
        <f t="shared" si="0"/>
        <v>0</v>
      </c>
    </row>
    <row r="6" spans="1:11" x14ac:dyDescent="0.25">
      <c r="A6" s="298"/>
      <c r="B6" s="288"/>
      <c r="C6" s="114" t="s">
        <v>62</v>
      </c>
      <c r="D6" s="44" t="s">
        <v>380</v>
      </c>
      <c r="E6" s="114" t="s">
        <v>327</v>
      </c>
      <c r="F6" s="114" t="s">
        <v>348</v>
      </c>
      <c r="G6" s="114" t="s">
        <v>397</v>
      </c>
      <c r="H6" s="115">
        <v>3299</v>
      </c>
      <c r="I6" s="93">
        <v>1999</v>
      </c>
      <c r="J6" s="64"/>
      <c r="K6" s="116">
        <f t="shared" si="0"/>
        <v>0</v>
      </c>
    </row>
    <row r="7" spans="1:11" ht="30" x14ac:dyDescent="0.25">
      <c r="A7" s="298"/>
      <c r="B7" s="288"/>
      <c r="C7" s="114" t="s">
        <v>370</v>
      </c>
      <c r="D7" s="114" t="s">
        <v>383</v>
      </c>
      <c r="E7" s="114" t="s">
        <v>329</v>
      </c>
      <c r="F7" s="114" t="s">
        <v>348</v>
      </c>
      <c r="G7" s="114" t="s">
        <v>397</v>
      </c>
      <c r="H7" s="115">
        <v>4699</v>
      </c>
      <c r="I7" s="93">
        <v>2999</v>
      </c>
      <c r="J7" s="64"/>
      <c r="K7" s="116">
        <f t="shared" si="0"/>
        <v>0</v>
      </c>
    </row>
    <row r="8" spans="1:11" s="24" customFormat="1" x14ac:dyDescent="0.25">
      <c r="A8" s="298"/>
      <c r="B8" s="288"/>
      <c r="C8" s="43" t="s">
        <v>78</v>
      </c>
      <c r="D8" s="44" t="s">
        <v>380</v>
      </c>
      <c r="E8" s="43" t="s">
        <v>335</v>
      </c>
      <c r="F8" s="43" t="s">
        <v>349</v>
      </c>
      <c r="G8" s="43" t="s">
        <v>398</v>
      </c>
      <c r="H8" s="93">
        <v>3299</v>
      </c>
      <c r="I8" s="93">
        <v>1999</v>
      </c>
      <c r="J8" s="64"/>
      <c r="K8" s="116">
        <f t="shared" si="0"/>
        <v>0</v>
      </c>
    </row>
    <row r="9" spans="1:11" ht="17.25" customHeight="1" x14ac:dyDescent="0.25">
      <c r="A9" s="298"/>
      <c r="B9" s="288"/>
      <c r="C9" s="114" t="s">
        <v>253</v>
      </c>
      <c r="D9" s="114" t="s">
        <v>383</v>
      </c>
      <c r="E9" s="114" t="s">
        <v>286</v>
      </c>
      <c r="F9" s="114" t="s">
        <v>349</v>
      </c>
      <c r="G9" s="114" t="s">
        <v>398</v>
      </c>
      <c r="H9" s="115">
        <v>4699</v>
      </c>
      <c r="I9" s="93">
        <v>2999</v>
      </c>
      <c r="J9" s="64"/>
      <c r="K9" s="116">
        <f t="shared" si="0"/>
        <v>0</v>
      </c>
    </row>
    <row r="10" spans="1:11" x14ac:dyDescent="0.25">
      <c r="A10" s="298"/>
      <c r="B10" s="288"/>
      <c r="C10" s="114" t="s">
        <v>251</v>
      </c>
      <c r="D10" s="114" t="s">
        <v>384</v>
      </c>
      <c r="E10" s="114" t="s">
        <v>288</v>
      </c>
      <c r="F10" s="114" t="s">
        <v>349</v>
      </c>
      <c r="G10" s="114" t="s">
        <v>398</v>
      </c>
      <c r="H10" s="115">
        <v>4699</v>
      </c>
      <c r="I10" s="93">
        <v>2699</v>
      </c>
      <c r="J10" s="64"/>
      <c r="K10" s="116">
        <f t="shared" si="0"/>
        <v>0</v>
      </c>
    </row>
    <row r="11" spans="1:11" x14ac:dyDescent="0.25">
      <c r="A11" s="298"/>
      <c r="B11" s="289"/>
      <c r="C11" s="114" t="s">
        <v>252</v>
      </c>
      <c r="D11" s="114" t="s">
        <v>385</v>
      </c>
      <c r="E11" s="114" t="s">
        <v>287</v>
      </c>
      <c r="F11" s="114" t="s">
        <v>349</v>
      </c>
      <c r="G11" s="114" t="s">
        <v>398</v>
      </c>
      <c r="H11" s="115">
        <v>4499</v>
      </c>
      <c r="I11" s="93">
        <v>2699</v>
      </c>
      <c r="J11" s="64"/>
      <c r="K11" s="116">
        <f t="shared" si="0"/>
        <v>0</v>
      </c>
    </row>
    <row r="12" spans="1:11" s="24" customFormat="1" x14ac:dyDescent="0.25">
      <c r="A12" s="298"/>
      <c r="B12" s="299"/>
      <c r="C12" s="43" t="s">
        <v>76</v>
      </c>
      <c r="D12" s="44" t="s">
        <v>380</v>
      </c>
      <c r="E12" s="43" t="s">
        <v>334</v>
      </c>
      <c r="F12" s="43" t="s">
        <v>350</v>
      </c>
      <c r="G12" s="43" t="s">
        <v>398</v>
      </c>
      <c r="H12" s="93">
        <v>3299</v>
      </c>
      <c r="I12" s="93">
        <v>1999</v>
      </c>
      <c r="J12" s="64"/>
      <c r="K12" s="116">
        <f t="shared" si="0"/>
        <v>0</v>
      </c>
    </row>
    <row r="13" spans="1:11" x14ac:dyDescent="0.25">
      <c r="A13" s="298"/>
      <c r="B13" s="356"/>
      <c r="C13" s="114" t="s">
        <v>251</v>
      </c>
      <c r="D13" s="114" t="s">
        <v>384</v>
      </c>
      <c r="E13" s="114" t="s">
        <v>282</v>
      </c>
      <c r="F13" s="114" t="s">
        <v>350</v>
      </c>
      <c r="G13" s="114" t="s">
        <v>398</v>
      </c>
      <c r="H13" s="115">
        <v>4499</v>
      </c>
      <c r="I13" s="93">
        <v>2699</v>
      </c>
      <c r="J13" s="64"/>
      <c r="K13" s="116">
        <f t="shared" si="0"/>
        <v>0</v>
      </c>
    </row>
    <row r="14" spans="1:11" x14ac:dyDescent="0.25">
      <c r="A14" s="298"/>
      <c r="B14" s="356"/>
      <c r="C14" s="114" t="s">
        <v>252</v>
      </c>
      <c r="D14" s="114" t="s">
        <v>385</v>
      </c>
      <c r="E14" s="114" t="s">
        <v>285</v>
      </c>
      <c r="F14" s="114" t="s">
        <v>350</v>
      </c>
      <c r="G14" s="114" t="s">
        <v>398</v>
      </c>
      <c r="H14" s="115">
        <v>4499</v>
      </c>
      <c r="I14" s="93">
        <v>2699</v>
      </c>
      <c r="J14" s="64"/>
      <c r="K14" s="116">
        <f t="shared" si="0"/>
        <v>0</v>
      </c>
    </row>
    <row r="15" spans="1:11" x14ac:dyDescent="0.25">
      <c r="A15" s="298"/>
      <c r="B15" s="356"/>
      <c r="C15" s="114" t="s">
        <v>76</v>
      </c>
      <c r="D15" s="114" t="s">
        <v>380</v>
      </c>
      <c r="E15" s="114" t="s">
        <v>342</v>
      </c>
      <c r="F15" s="114" t="s">
        <v>351</v>
      </c>
      <c r="G15" s="114" t="s">
        <v>399</v>
      </c>
      <c r="H15" s="115">
        <v>3299</v>
      </c>
      <c r="I15" s="93">
        <v>1999</v>
      </c>
      <c r="J15" s="64"/>
      <c r="K15" s="116">
        <f t="shared" si="0"/>
        <v>0</v>
      </c>
    </row>
    <row r="16" spans="1:11" x14ac:dyDescent="0.25">
      <c r="A16" s="298"/>
      <c r="B16" s="356"/>
      <c r="C16" s="114" t="s">
        <v>251</v>
      </c>
      <c r="D16" s="114" t="s">
        <v>384</v>
      </c>
      <c r="E16" s="114" t="s">
        <v>283</v>
      </c>
      <c r="F16" s="114" t="s">
        <v>351</v>
      </c>
      <c r="G16" s="114" t="s">
        <v>399</v>
      </c>
      <c r="H16" s="115">
        <v>4499</v>
      </c>
      <c r="I16" s="93">
        <v>2699</v>
      </c>
      <c r="J16" s="64"/>
      <c r="K16" s="116">
        <f t="shared" si="0"/>
        <v>0</v>
      </c>
    </row>
    <row r="17" spans="1:11" ht="15.75" thickBot="1" x14ac:dyDescent="0.3">
      <c r="A17" s="300"/>
      <c r="B17" s="357"/>
      <c r="C17" s="117" t="s">
        <v>252</v>
      </c>
      <c r="D17" s="117" t="s">
        <v>385</v>
      </c>
      <c r="E17" s="117" t="s">
        <v>284</v>
      </c>
      <c r="F17" s="117" t="s">
        <v>351</v>
      </c>
      <c r="G17" s="117" t="s">
        <v>399</v>
      </c>
      <c r="H17" s="118">
        <v>4499</v>
      </c>
      <c r="I17" s="137">
        <v>2699</v>
      </c>
      <c r="J17" s="119"/>
      <c r="K17" s="120">
        <f t="shared" si="0"/>
        <v>0</v>
      </c>
    </row>
    <row r="18" spans="1:11" s="112" customFormat="1" ht="15.75" thickBot="1" x14ac:dyDescent="0.3">
      <c r="A18" s="293" t="s">
        <v>507</v>
      </c>
      <c r="B18" s="294"/>
      <c r="C18" s="109" t="s">
        <v>392</v>
      </c>
      <c r="D18" s="109" t="s">
        <v>381</v>
      </c>
      <c r="E18" s="109" t="s">
        <v>393</v>
      </c>
      <c r="F18" s="109" t="s">
        <v>394</v>
      </c>
      <c r="G18" s="109" t="s">
        <v>395</v>
      </c>
      <c r="H18" s="110" t="s">
        <v>456</v>
      </c>
      <c r="I18" s="110" t="s">
        <v>344</v>
      </c>
      <c r="J18" s="109" t="s">
        <v>493</v>
      </c>
      <c r="K18" s="111" t="s">
        <v>514</v>
      </c>
    </row>
    <row r="19" spans="1:11" ht="30" x14ac:dyDescent="0.25">
      <c r="A19" s="297" t="s">
        <v>497</v>
      </c>
      <c r="B19" s="355"/>
      <c r="C19" s="81" t="s">
        <v>340</v>
      </c>
      <c r="D19" s="82" t="s">
        <v>380</v>
      </c>
      <c r="E19" s="81" t="s">
        <v>310</v>
      </c>
      <c r="F19" s="81" t="s">
        <v>352</v>
      </c>
      <c r="G19" s="81" t="s">
        <v>400</v>
      </c>
      <c r="H19" s="92">
        <v>3299</v>
      </c>
      <c r="I19" s="92">
        <v>1999</v>
      </c>
      <c r="J19" s="83"/>
      <c r="K19" s="113">
        <f t="shared" ref="K19:K25" si="1">J19*I19</f>
        <v>0</v>
      </c>
    </row>
    <row r="20" spans="1:11" ht="16.5" customHeight="1" x14ac:dyDescent="0.25">
      <c r="A20" s="298"/>
      <c r="B20" s="356"/>
      <c r="C20" s="114" t="s">
        <v>337</v>
      </c>
      <c r="D20" s="114" t="s">
        <v>383</v>
      </c>
      <c r="E20" s="114" t="s">
        <v>312</v>
      </c>
      <c r="F20" s="114" t="s">
        <v>352</v>
      </c>
      <c r="G20" s="114" t="s">
        <v>400</v>
      </c>
      <c r="H20" s="115">
        <v>4699</v>
      </c>
      <c r="I20" s="93">
        <v>2999</v>
      </c>
      <c r="J20" s="65"/>
      <c r="K20" s="116">
        <f t="shared" si="1"/>
        <v>0</v>
      </c>
    </row>
    <row r="21" spans="1:11" x14ac:dyDescent="0.25">
      <c r="A21" s="298"/>
      <c r="B21" s="356"/>
      <c r="C21" s="114" t="s">
        <v>338</v>
      </c>
      <c r="D21" s="114" t="s">
        <v>384</v>
      </c>
      <c r="E21" s="114" t="s">
        <v>313</v>
      </c>
      <c r="F21" s="114" t="s">
        <v>352</v>
      </c>
      <c r="G21" s="114" t="s">
        <v>400</v>
      </c>
      <c r="H21" s="115">
        <v>4499</v>
      </c>
      <c r="I21" s="93">
        <v>2699</v>
      </c>
      <c r="J21" s="65"/>
      <c r="K21" s="116">
        <f t="shared" si="1"/>
        <v>0</v>
      </c>
    </row>
    <row r="22" spans="1:11" x14ac:dyDescent="0.25">
      <c r="A22" s="298"/>
      <c r="B22" s="356"/>
      <c r="C22" s="114" t="s">
        <v>339</v>
      </c>
      <c r="D22" s="114" t="s">
        <v>385</v>
      </c>
      <c r="E22" s="114" t="s">
        <v>314</v>
      </c>
      <c r="F22" s="114" t="s">
        <v>352</v>
      </c>
      <c r="G22" s="114" t="s">
        <v>400</v>
      </c>
      <c r="H22" s="115">
        <v>4499</v>
      </c>
      <c r="I22" s="93">
        <v>2699</v>
      </c>
      <c r="J22" s="65"/>
      <c r="K22" s="116">
        <f t="shared" si="1"/>
        <v>0</v>
      </c>
    </row>
    <row r="23" spans="1:11" x14ac:dyDescent="0.25">
      <c r="A23" s="298"/>
      <c r="B23" s="356"/>
      <c r="C23" s="43" t="s">
        <v>52</v>
      </c>
      <c r="D23" s="44" t="s">
        <v>380</v>
      </c>
      <c r="E23" s="43" t="s">
        <v>311</v>
      </c>
      <c r="F23" s="43" t="s">
        <v>353</v>
      </c>
      <c r="G23" s="43" t="s">
        <v>401</v>
      </c>
      <c r="H23" s="93">
        <v>3299</v>
      </c>
      <c r="I23" s="93">
        <v>1999</v>
      </c>
      <c r="J23" s="65"/>
      <c r="K23" s="116">
        <f t="shared" si="1"/>
        <v>0</v>
      </c>
    </row>
    <row r="24" spans="1:11" x14ac:dyDescent="0.25">
      <c r="A24" s="298"/>
      <c r="B24" s="356"/>
      <c r="C24" s="114" t="s">
        <v>200</v>
      </c>
      <c r="D24" s="114" t="s">
        <v>384</v>
      </c>
      <c r="E24" s="114" t="s">
        <v>316</v>
      </c>
      <c r="F24" s="114" t="s">
        <v>353</v>
      </c>
      <c r="G24" s="114" t="s">
        <v>401</v>
      </c>
      <c r="H24" s="115">
        <v>4499</v>
      </c>
      <c r="I24" s="93">
        <v>2699</v>
      </c>
      <c r="J24" s="65"/>
      <c r="K24" s="116">
        <f t="shared" si="1"/>
        <v>0</v>
      </c>
    </row>
    <row r="25" spans="1:11" ht="15.75" thickBot="1" x14ac:dyDescent="0.3">
      <c r="A25" s="300"/>
      <c r="B25" s="357"/>
      <c r="C25" s="117" t="s">
        <v>201</v>
      </c>
      <c r="D25" s="117" t="s">
        <v>385</v>
      </c>
      <c r="E25" s="117" t="s">
        <v>317</v>
      </c>
      <c r="F25" s="117" t="s">
        <v>353</v>
      </c>
      <c r="G25" s="117" t="s">
        <v>401</v>
      </c>
      <c r="H25" s="118">
        <v>4499</v>
      </c>
      <c r="I25" s="137">
        <v>2699</v>
      </c>
      <c r="J25" s="121"/>
      <c r="K25" s="120">
        <f t="shared" si="1"/>
        <v>0</v>
      </c>
    </row>
    <row r="26" spans="1:11" s="112" customFormat="1" ht="15.75" thickBot="1" x14ac:dyDescent="0.3">
      <c r="A26" s="293" t="s">
        <v>506</v>
      </c>
      <c r="B26" s="294"/>
      <c r="C26" s="109" t="s">
        <v>392</v>
      </c>
      <c r="D26" s="109" t="s">
        <v>381</v>
      </c>
      <c r="E26" s="109" t="s">
        <v>393</v>
      </c>
      <c r="F26" s="109" t="s">
        <v>394</v>
      </c>
      <c r="G26" s="109" t="s">
        <v>395</v>
      </c>
      <c r="H26" s="110" t="s">
        <v>456</v>
      </c>
      <c r="I26" s="110" t="s">
        <v>344</v>
      </c>
      <c r="J26" s="109" t="s">
        <v>493</v>
      </c>
      <c r="K26" s="111" t="s">
        <v>514</v>
      </c>
    </row>
    <row r="27" spans="1:11" ht="20.25" customHeight="1" x14ac:dyDescent="0.25">
      <c r="A27" s="297" t="s">
        <v>498</v>
      </c>
      <c r="B27" s="285"/>
      <c r="C27" s="81" t="s">
        <v>54</v>
      </c>
      <c r="D27" s="81" t="s">
        <v>380</v>
      </c>
      <c r="E27" s="81" t="s">
        <v>315</v>
      </c>
      <c r="F27" s="81" t="s">
        <v>354</v>
      </c>
      <c r="G27" s="81" t="s">
        <v>402</v>
      </c>
      <c r="H27" s="92">
        <v>3299</v>
      </c>
      <c r="I27" s="92">
        <v>1999</v>
      </c>
      <c r="J27" s="122"/>
      <c r="K27" s="113">
        <f t="shared" ref="K27:K34" si="2">J27*I27</f>
        <v>0</v>
      </c>
    </row>
    <row r="28" spans="1:11" ht="20.25" customHeight="1" x14ac:dyDescent="0.25">
      <c r="A28" s="298"/>
      <c r="B28" s="283"/>
      <c r="C28" s="114" t="s">
        <v>202</v>
      </c>
      <c r="D28" s="114" t="s">
        <v>382</v>
      </c>
      <c r="E28" s="114" t="s">
        <v>318</v>
      </c>
      <c r="F28" s="114" t="s">
        <v>354</v>
      </c>
      <c r="G28" s="114" t="s">
        <v>402</v>
      </c>
      <c r="H28" s="115">
        <v>4699</v>
      </c>
      <c r="I28" s="93">
        <v>3299</v>
      </c>
      <c r="J28" s="123"/>
      <c r="K28" s="116">
        <f t="shared" si="2"/>
        <v>0</v>
      </c>
    </row>
    <row r="29" spans="1:11" ht="20.25" customHeight="1" x14ac:dyDescent="0.25">
      <c r="A29" s="298"/>
      <c r="B29" s="283"/>
      <c r="C29" s="114" t="s">
        <v>203</v>
      </c>
      <c r="D29" s="114" t="s">
        <v>383</v>
      </c>
      <c r="E29" s="114" t="s">
        <v>319</v>
      </c>
      <c r="F29" s="114" t="s">
        <v>354</v>
      </c>
      <c r="G29" s="114" t="s">
        <v>402</v>
      </c>
      <c r="H29" s="115">
        <v>4499</v>
      </c>
      <c r="I29" s="93">
        <v>2999</v>
      </c>
      <c r="J29" s="123"/>
      <c r="K29" s="116">
        <f t="shared" si="2"/>
        <v>0</v>
      </c>
    </row>
    <row r="30" spans="1:11" x14ac:dyDescent="0.25">
      <c r="A30" s="298"/>
      <c r="B30" s="283"/>
      <c r="C30" s="114" t="s">
        <v>56</v>
      </c>
      <c r="D30" s="114" t="s">
        <v>380</v>
      </c>
      <c r="E30" s="114" t="s">
        <v>320</v>
      </c>
      <c r="F30" s="114" t="s">
        <v>355</v>
      </c>
      <c r="G30" s="114" t="s">
        <v>402</v>
      </c>
      <c r="H30" s="115">
        <v>3299</v>
      </c>
      <c r="I30" s="93">
        <v>1999</v>
      </c>
      <c r="J30" s="123"/>
      <c r="K30" s="116">
        <f t="shared" si="2"/>
        <v>0</v>
      </c>
    </row>
    <row r="31" spans="1:11" ht="16.5" customHeight="1" x14ac:dyDescent="0.25">
      <c r="A31" s="298"/>
      <c r="B31" s="283"/>
      <c r="C31" s="114" t="s">
        <v>205</v>
      </c>
      <c r="D31" s="114" t="s">
        <v>383</v>
      </c>
      <c r="E31" s="114" t="s">
        <v>322</v>
      </c>
      <c r="F31" s="114" t="s">
        <v>355</v>
      </c>
      <c r="G31" s="114" t="s">
        <v>402</v>
      </c>
      <c r="H31" s="115">
        <v>4499</v>
      </c>
      <c r="I31" s="93">
        <v>2999</v>
      </c>
      <c r="J31" s="123"/>
      <c r="K31" s="116">
        <f t="shared" si="2"/>
        <v>0</v>
      </c>
    </row>
    <row r="32" spans="1:11" x14ac:dyDescent="0.25">
      <c r="A32" s="298"/>
      <c r="B32" s="283"/>
      <c r="C32" s="114" t="s">
        <v>58</v>
      </c>
      <c r="D32" s="114" t="s">
        <v>380</v>
      </c>
      <c r="E32" s="114" t="s">
        <v>321</v>
      </c>
      <c r="F32" s="114" t="s">
        <v>356</v>
      </c>
      <c r="G32" s="114" t="s">
        <v>402</v>
      </c>
      <c r="H32" s="115">
        <v>3299</v>
      </c>
      <c r="I32" s="93">
        <v>1999</v>
      </c>
      <c r="J32" s="123"/>
      <c r="K32" s="116">
        <f t="shared" si="2"/>
        <v>0</v>
      </c>
    </row>
    <row r="33" spans="1:11" ht="16.5" customHeight="1" x14ac:dyDescent="0.25">
      <c r="A33" s="298"/>
      <c r="B33" s="283"/>
      <c r="C33" s="114" t="s">
        <v>204</v>
      </c>
      <c r="D33" s="114" t="s">
        <v>383</v>
      </c>
      <c r="E33" s="114" t="s">
        <v>324</v>
      </c>
      <c r="F33" s="114" t="s">
        <v>356</v>
      </c>
      <c r="G33" s="114" t="s">
        <v>402</v>
      </c>
      <c r="H33" s="115">
        <v>4499</v>
      </c>
      <c r="I33" s="93">
        <v>2999</v>
      </c>
      <c r="J33" s="123"/>
      <c r="K33" s="116">
        <f t="shared" si="2"/>
        <v>0</v>
      </c>
    </row>
    <row r="34" spans="1:11" ht="15.75" thickBot="1" x14ac:dyDescent="0.3">
      <c r="A34" s="300"/>
      <c r="B34" s="286"/>
      <c r="C34" s="117" t="s">
        <v>206</v>
      </c>
      <c r="D34" s="117" t="s">
        <v>384</v>
      </c>
      <c r="E34" s="117" t="s">
        <v>325</v>
      </c>
      <c r="F34" s="117" t="s">
        <v>356</v>
      </c>
      <c r="G34" s="117" t="s">
        <v>402</v>
      </c>
      <c r="H34" s="118">
        <v>4499</v>
      </c>
      <c r="I34" s="137">
        <v>2699</v>
      </c>
      <c r="J34" s="124"/>
      <c r="K34" s="120">
        <f t="shared" si="2"/>
        <v>0</v>
      </c>
    </row>
    <row r="35" spans="1:11" s="112" customFormat="1" ht="15.75" thickBot="1" x14ac:dyDescent="0.3">
      <c r="A35" s="293" t="s">
        <v>505</v>
      </c>
      <c r="B35" s="294"/>
      <c r="C35" s="109" t="s">
        <v>392</v>
      </c>
      <c r="D35" s="109" t="s">
        <v>381</v>
      </c>
      <c r="E35" s="109" t="s">
        <v>393</v>
      </c>
      <c r="F35" s="109" t="s">
        <v>394</v>
      </c>
      <c r="G35" s="109" t="s">
        <v>395</v>
      </c>
      <c r="H35" s="110" t="s">
        <v>456</v>
      </c>
      <c r="I35" s="110" t="s">
        <v>344</v>
      </c>
      <c r="J35" s="109" t="s">
        <v>493</v>
      </c>
      <c r="K35" s="111" t="s">
        <v>514</v>
      </c>
    </row>
    <row r="36" spans="1:11" x14ac:dyDescent="0.25">
      <c r="A36" s="297" t="s">
        <v>501</v>
      </c>
      <c r="B36" s="295"/>
      <c r="C36" s="125" t="s">
        <v>72</v>
      </c>
      <c r="D36" s="125"/>
      <c r="E36" s="125" t="s">
        <v>333</v>
      </c>
      <c r="F36" s="125" t="s">
        <v>357</v>
      </c>
      <c r="G36" s="125" t="s">
        <v>403</v>
      </c>
      <c r="H36" s="126">
        <v>3299</v>
      </c>
      <c r="I36" s="92">
        <v>1999</v>
      </c>
      <c r="J36" s="122"/>
      <c r="K36" s="113">
        <f t="shared" ref="K36:K49" si="3">J36*I36</f>
        <v>0</v>
      </c>
    </row>
    <row r="37" spans="1:11" ht="15.75" customHeight="1" x14ac:dyDescent="0.25">
      <c r="A37" s="298"/>
      <c r="B37" s="296"/>
      <c r="C37" s="114" t="s">
        <v>248</v>
      </c>
      <c r="D37" s="114" t="s">
        <v>383</v>
      </c>
      <c r="E37" s="114" t="s">
        <v>273</v>
      </c>
      <c r="F37" s="114" t="s">
        <v>357</v>
      </c>
      <c r="G37" s="114" t="s">
        <v>403</v>
      </c>
      <c r="H37" s="115">
        <v>4499</v>
      </c>
      <c r="I37" s="93">
        <v>2999</v>
      </c>
      <c r="J37" s="123"/>
      <c r="K37" s="116">
        <f t="shared" si="3"/>
        <v>0</v>
      </c>
    </row>
    <row r="38" spans="1:11" x14ac:dyDescent="0.25">
      <c r="A38" s="298"/>
      <c r="B38" s="296"/>
      <c r="C38" s="114" t="s">
        <v>249</v>
      </c>
      <c r="D38" s="114" t="s">
        <v>384</v>
      </c>
      <c r="E38" s="114" t="s">
        <v>274</v>
      </c>
      <c r="F38" s="114" t="s">
        <v>357</v>
      </c>
      <c r="G38" s="114" t="s">
        <v>403</v>
      </c>
      <c r="H38" s="115">
        <v>3999</v>
      </c>
      <c r="I38" s="93">
        <v>2699</v>
      </c>
      <c r="J38" s="123"/>
      <c r="K38" s="116">
        <f t="shared" si="3"/>
        <v>0</v>
      </c>
    </row>
    <row r="39" spans="1:11" x14ac:dyDescent="0.25">
      <c r="A39" s="298"/>
      <c r="B39" s="296"/>
      <c r="C39" s="114" t="s">
        <v>250</v>
      </c>
      <c r="D39" s="114" t="s">
        <v>385</v>
      </c>
      <c r="E39" s="114" t="s">
        <v>277</v>
      </c>
      <c r="F39" s="114" t="s">
        <v>357</v>
      </c>
      <c r="G39" s="114" t="s">
        <v>403</v>
      </c>
      <c r="H39" s="115">
        <v>3999</v>
      </c>
      <c r="I39" s="93">
        <v>2699</v>
      </c>
      <c r="J39" s="123"/>
      <c r="K39" s="116">
        <f t="shared" si="3"/>
        <v>0</v>
      </c>
    </row>
    <row r="40" spans="1:11" x14ac:dyDescent="0.25">
      <c r="A40" s="301" t="s">
        <v>500</v>
      </c>
      <c r="B40" s="282"/>
      <c r="C40" s="114" t="s">
        <v>64</v>
      </c>
      <c r="D40" s="114" t="s">
        <v>380</v>
      </c>
      <c r="E40" s="114" t="s">
        <v>328</v>
      </c>
      <c r="F40" s="114" t="s">
        <v>358</v>
      </c>
      <c r="G40" s="114" t="s">
        <v>404</v>
      </c>
      <c r="H40" s="115">
        <v>3299</v>
      </c>
      <c r="I40" s="93">
        <v>1999</v>
      </c>
      <c r="J40" s="123"/>
      <c r="K40" s="116">
        <f t="shared" si="3"/>
        <v>0</v>
      </c>
    </row>
    <row r="41" spans="1:11" ht="15.75" customHeight="1" x14ac:dyDescent="0.25">
      <c r="A41" s="298"/>
      <c r="B41" s="283"/>
      <c r="C41" s="114" t="s">
        <v>247</v>
      </c>
      <c r="D41" s="114" t="s">
        <v>383</v>
      </c>
      <c r="E41" s="114" t="s">
        <v>259</v>
      </c>
      <c r="F41" s="114" t="s">
        <v>358</v>
      </c>
      <c r="G41" s="114" t="s">
        <v>404</v>
      </c>
      <c r="H41" s="115">
        <v>4499</v>
      </c>
      <c r="I41" s="93">
        <v>2999</v>
      </c>
      <c r="J41" s="123"/>
      <c r="K41" s="116">
        <f t="shared" si="3"/>
        <v>0</v>
      </c>
    </row>
    <row r="42" spans="1:11" x14ac:dyDescent="0.25">
      <c r="A42" s="298"/>
      <c r="B42" s="283"/>
      <c r="C42" s="114" t="s">
        <v>246</v>
      </c>
      <c r="D42" s="114" t="s">
        <v>384</v>
      </c>
      <c r="E42" s="114" t="s">
        <v>262</v>
      </c>
      <c r="F42" s="114" t="s">
        <v>358</v>
      </c>
      <c r="G42" s="114" t="s">
        <v>404</v>
      </c>
      <c r="H42" s="115">
        <v>3999</v>
      </c>
      <c r="I42" s="93">
        <v>2699</v>
      </c>
      <c r="J42" s="123"/>
      <c r="K42" s="116">
        <f t="shared" si="3"/>
        <v>0</v>
      </c>
    </row>
    <row r="43" spans="1:11" x14ac:dyDescent="0.25">
      <c r="A43" s="298"/>
      <c r="B43" s="283"/>
      <c r="C43" s="114" t="s">
        <v>245</v>
      </c>
      <c r="D43" s="114" t="s">
        <v>385</v>
      </c>
      <c r="E43" s="114" t="s">
        <v>265</v>
      </c>
      <c r="F43" s="114" t="s">
        <v>358</v>
      </c>
      <c r="G43" s="114" t="s">
        <v>404</v>
      </c>
      <c r="H43" s="115">
        <v>3999</v>
      </c>
      <c r="I43" s="93">
        <v>2699</v>
      </c>
      <c r="J43" s="123"/>
      <c r="K43" s="116">
        <f t="shared" si="3"/>
        <v>0</v>
      </c>
    </row>
    <row r="44" spans="1:11" x14ac:dyDescent="0.25">
      <c r="A44" s="298"/>
      <c r="B44" s="283"/>
      <c r="C44" s="114" t="s">
        <v>64</v>
      </c>
      <c r="D44" s="114" t="s">
        <v>380</v>
      </c>
      <c r="E44" s="114" t="s">
        <v>331</v>
      </c>
      <c r="F44" s="114" t="s">
        <v>356</v>
      </c>
      <c r="G44" s="114" t="s">
        <v>405</v>
      </c>
      <c r="H44" s="115">
        <v>3299</v>
      </c>
      <c r="I44" s="93">
        <v>1999</v>
      </c>
      <c r="J44" s="123"/>
      <c r="K44" s="116">
        <f t="shared" si="3"/>
        <v>0</v>
      </c>
    </row>
    <row r="45" spans="1:11" x14ac:dyDescent="0.25">
      <c r="A45" s="298"/>
      <c r="B45" s="283"/>
      <c r="C45" s="114" t="s">
        <v>246</v>
      </c>
      <c r="D45" s="114" t="s">
        <v>384</v>
      </c>
      <c r="E45" s="114" t="s">
        <v>261</v>
      </c>
      <c r="F45" s="114" t="s">
        <v>356</v>
      </c>
      <c r="G45" s="114" t="s">
        <v>405</v>
      </c>
      <c r="H45" s="115">
        <v>3999</v>
      </c>
      <c r="I45" s="93">
        <v>2699</v>
      </c>
      <c r="J45" s="123"/>
      <c r="K45" s="116">
        <f t="shared" si="3"/>
        <v>0</v>
      </c>
    </row>
    <row r="46" spans="1:11" x14ac:dyDescent="0.25">
      <c r="A46" s="298"/>
      <c r="B46" s="283"/>
      <c r="C46" s="114" t="s">
        <v>245</v>
      </c>
      <c r="D46" s="114" t="s">
        <v>385</v>
      </c>
      <c r="E46" s="114" t="s">
        <v>264</v>
      </c>
      <c r="F46" s="114" t="s">
        <v>356</v>
      </c>
      <c r="G46" s="114" t="s">
        <v>405</v>
      </c>
      <c r="H46" s="115">
        <v>3999</v>
      </c>
      <c r="I46" s="93">
        <v>2699</v>
      </c>
      <c r="J46" s="123"/>
      <c r="K46" s="116">
        <f t="shared" si="3"/>
        <v>0</v>
      </c>
    </row>
    <row r="47" spans="1:11" x14ac:dyDescent="0.25">
      <c r="A47" s="298"/>
      <c r="B47" s="283"/>
      <c r="C47" s="114" t="s">
        <v>64</v>
      </c>
      <c r="D47" s="114" t="s">
        <v>380</v>
      </c>
      <c r="E47" s="114" t="s">
        <v>332</v>
      </c>
      <c r="F47" s="114" t="s">
        <v>359</v>
      </c>
      <c r="G47" s="114" t="s">
        <v>406</v>
      </c>
      <c r="H47" s="115">
        <v>2899</v>
      </c>
      <c r="I47" s="93">
        <v>1899</v>
      </c>
      <c r="J47" s="123"/>
      <c r="K47" s="116">
        <f t="shared" si="3"/>
        <v>0</v>
      </c>
    </row>
    <row r="48" spans="1:11" x14ac:dyDescent="0.25">
      <c r="A48" s="298"/>
      <c r="B48" s="283"/>
      <c r="C48" s="114" t="s">
        <v>246</v>
      </c>
      <c r="D48" s="114" t="s">
        <v>384</v>
      </c>
      <c r="E48" s="114" t="s">
        <v>260</v>
      </c>
      <c r="F48" s="114" t="s">
        <v>359</v>
      </c>
      <c r="G48" s="114" t="s">
        <v>406</v>
      </c>
      <c r="H48" s="115">
        <v>4099</v>
      </c>
      <c r="I48" s="93">
        <v>2599</v>
      </c>
      <c r="J48" s="123"/>
      <c r="K48" s="116">
        <f t="shared" si="3"/>
        <v>0</v>
      </c>
    </row>
    <row r="49" spans="1:11" ht="15.75" thickBot="1" x14ac:dyDescent="0.3">
      <c r="A49" s="300"/>
      <c r="B49" s="286"/>
      <c r="C49" s="117" t="s">
        <v>245</v>
      </c>
      <c r="D49" s="117" t="s">
        <v>385</v>
      </c>
      <c r="E49" s="117" t="s">
        <v>263</v>
      </c>
      <c r="F49" s="117" t="s">
        <v>359</v>
      </c>
      <c r="G49" s="117" t="s">
        <v>406</v>
      </c>
      <c r="H49" s="118">
        <v>4099</v>
      </c>
      <c r="I49" s="137">
        <v>2599</v>
      </c>
      <c r="J49" s="124"/>
      <c r="K49" s="120">
        <f t="shared" si="3"/>
        <v>0</v>
      </c>
    </row>
    <row r="50" spans="1:11" s="112" customFormat="1" ht="15.75" thickBot="1" x14ac:dyDescent="0.3">
      <c r="A50" s="293" t="s">
        <v>504</v>
      </c>
      <c r="B50" s="294"/>
      <c r="C50" s="109" t="s">
        <v>392</v>
      </c>
      <c r="D50" s="109" t="s">
        <v>381</v>
      </c>
      <c r="E50" s="109" t="s">
        <v>393</v>
      </c>
      <c r="F50" s="109" t="s">
        <v>394</v>
      </c>
      <c r="G50" s="109" t="s">
        <v>395</v>
      </c>
      <c r="H50" s="110" t="s">
        <v>456</v>
      </c>
      <c r="I50" s="110" t="s">
        <v>344</v>
      </c>
      <c r="J50" s="109" t="s">
        <v>493</v>
      </c>
      <c r="K50" s="111" t="s">
        <v>514</v>
      </c>
    </row>
    <row r="51" spans="1:11" x14ac:dyDescent="0.25">
      <c r="A51" s="297" t="s">
        <v>499</v>
      </c>
      <c r="B51" s="285"/>
      <c r="C51" s="125" t="s">
        <v>72</v>
      </c>
      <c r="D51" s="125" t="s">
        <v>380</v>
      </c>
      <c r="E51" s="125" t="s">
        <v>336</v>
      </c>
      <c r="F51" s="125" t="s">
        <v>360</v>
      </c>
      <c r="G51" s="125" t="s">
        <v>405</v>
      </c>
      <c r="H51" s="126">
        <v>2999</v>
      </c>
      <c r="I51" s="92">
        <v>1899</v>
      </c>
      <c r="J51" s="122"/>
      <c r="K51" s="113">
        <f t="shared" ref="K51:K70" si="4">J51*I51</f>
        <v>0</v>
      </c>
    </row>
    <row r="52" spans="1:11" x14ac:dyDescent="0.25">
      <c r="A52" s="298"/>
      <c r="B52" s="283"/>
      <c r="C52" s="114" t="s">
        <v>249</v>
      </c>
      <c r="D52" s="114" t="s">
        <v>384</v>
      </c>
      <c r="E52" s="114" t="s">
        <v>275</v>
      </c>
      <c r="F52" s="114" t="s">
        <v>360</v>
      </c>
      <c r="G52" s="114" t="s">
        <v>405</v>
      </c>
      <c r="H52" s="115">
        <v>3799</v>
      </c>
      <c r="I52" s="93">
        <v>2399</v>
      </c>
      <c r="J52" s="123"/>
      <c r="K52" s="116">
        <f t="shared" si="4"/>
        <v>0</v>
      </c>
    </row>
    <row r="53" spans="1:11" x14ac:dyDescent="0.25">
      <c r="A53" s="298"/>
      <c r="B53" s="283"/>
      <c r="C53" s="114" t="s">
        <v>250</v>
      </c>
      <c r="D53" s="114" t="s">
        <v>385</v>
      </c>
      <c r="E53" s="114" t="s">
        <v>278</v>
      </c>
      <c r="F53" s="114" t="s">
        <v>360</v>
      </c>
      <c r="G53" s="114" t="s">
        <v>405</v>
      </c>
      <c r="H53" s="115">
        <v>3799</v>
      </c>
      <c r="I53" s="93">
        <v>2399</v>
      </c>
      <c r="J53" s="123"/>
      <c r="K53" s="116">
        <f t="shared" si="4"/>
        <v>0</v>
      </c>
    </row>
    <row r="54" spans="1:11" x14ac:dyDescent="0.25">
      <c r="A54" s="298"/>
      <c r="B54" s="283"/>
      <c r="C54" s="114" t="s">
        <v>72</v>
      </c>
      <c r="D54" s="114" t="s">
        <v>380</v>
      </c>
      <c r="E54" s="114" t="s">
        <v>341</v>
      </c>
      <c r="F54" s="114" t="s">
        <v>361</v>
      </c>
      <c r="G54" s="114" t="s">
        <v>407</v>
      </c>
      <c r="H54" s="115">
        <v>2999</v>
      </c>
      <c r="I54" s="93">
        <v>1899</v>
      </c>
      <c r="J54" s="123"/>
      <c r="K54" s="116">
        <f t="shared" si="4"/>
        <v>0</v>
      </c>
    </row>
    <row r="55" spans="1:11" x14ac:dyDescent="0.25">
      <c r="A55" s="298"/>
      <c r="B55" s="283"/>
      <c r="C55" s="114" t="s">
        <v>249</v>
      </c>
      <c r="D55" s="114" t="s">
        <v>384</v>
      </c>
      <c r="E55" s="114" t="s">
        <v>276</v>
      </c>
      <c r="F55" s="114" t="s">
        <v>361</v>
      </c>
      <c r="G55" s="114" t="s">
        <v>407</v>
      </c>
      <c r="H55" s="115">
        <v>3799</v>
      </c>
      <c r="I55" s="93">
        <v>2299</v>
      </c>
      <c r="J55" s="123"/>
      <c r="K55" s="116">
        <f t="shared" si="4"/>
        <v>0</v>
      </c>
    </row>
    <row r="56" spans="1:11" x14ac:dyDescent="0.25">
      <c r="A56" s="298"/>
      <c r="B56" s="284"/>
      <c r="C56" s="114" t="s">
        <v>250</v>
      </c>
      <c r="D56" s="114" t="s">
        <v>385</v>
      </c>
      <c r="E56" s="114" t="s">
        <v>279</v>
      </c>
      <c r="F56" s="114" t="s">
        <v>361</v>
      </c>
      <c r="G56" s="114" t="s">
        <v>407</v>
      </c>
      <c r="H56" s="115">
        <v>3799</v>
      </c>
      <c r="I56" s="93">
        <v>2299</v>
      </c>
      <c r="J56" s="123"/>
      <c r="K56" s="116">
        <f t="shared" si="4"/>
        <v>0</v>
      </c>
    </row>
    <row r="57" spans="1:11" x14ac:dyDescent="0.25">
      <c r="A57" s="301" t="s">
        <v>503</v>
      </c>
      <c r="B57" s="282"/>
      <c r="C57" s="114" t="s">
        <v>208</v>
      </c>
      <c r="D57" s="114" t="s">
        <v>386</v>
      </c>
      <c r="E57" s="114" t="s">
        <v>281</v>
      </c>
      <c r="F57" s="114" t="s">
        <v>362</v>
      </c>
      <c r="G57" s="114" t="s">
        <v>408</v>
      </c>
      <c r="H57" s="115">
        <v>2899</v>
      </c>
      <c r="I57" s="93">
        <v>1599</v>
      </c>
      <c r="J57" s="123"/>
      <c r="K57" s="116">
        <f t="shared" si="4"/>
        <v>0</v>
      </c>
    </row>
    <row r="58" spans="1:11" x14ac:dyDescent="0.25">
      <c r="A58" s="298"/>
      <c r="B58" s="284"/>
      <c r="C58" s="114" t="s">
        <v>208</v>
      </c>
      <c r="D58" s="114" t="s">
        <v>386</v>
      </c>
      <c r="E58" s="114" t="s">
        <v>280</v>
      </c>
      <c r="F58" s="114" t="s">
        <v>363</v>
      </c>
      <c r="G58" s="114" t="s">
        <v>409</v>
      </c>
      <c r="H58" s="115">
        <v>2899</v>
      </c>
      <c r="I58" s="93">
        <v>1599</v>
      </c>
      <c r="J58" s="123"/>
      <c r="K58" s="116">
        <f t="shared" si="4"/>
        <v>0</v>
      </c>
    </row>
    <row r="59" spans="1:11" ht="15" customHeight="1" x14ac:dyDescent="0.25">
      <c r="A59" s="301" t="s">
        <v>502</v>
      </c>
      <c r="B59" s="282"/>
      <c r="C59" s="114" t="s">
        <v>255</v>
      </c>
      <c r="D59" s="114" t="s">
        <v>387</v>
      </c>
      <c r="E59" s="114" t="s">
        <v>298</v>
      </c>
      <c r="F59" s="114" t="s">
        <v>362</v>
      </c>
      <c r="G59" s="114" t="s">
        <v>408</v>
      </c>
      <c r="H59" s="115">
        <v>1999</v>
      </c>
      <c r="I59" s="93">
        <v>1349</v>
      </c>
      <c r="J59" s="123"/>
      <c r="K59" s="116">
        <f t="shared" si="4"/>
        <v>0</v>
      </c>
    </row>
    <row r="60" spans="1:11" x14ac:dyDescent="0.25">
      <c r="A60" s="301"/>
      <c r="B60" s="283"/>
      <c r="C60" s="114" t="s">
        <v>254</v>
      </c>
      <c r="D60" s="114" t="s">
        <v>388</v>
      </c>
      <c r="E60" s="114" t="s">
        <v>299</v>
      </c>
      <c r="F60" s="114" t="s">
        <v>362</v>
      </c>
      <c r="G60" s="114" t="s">
        <v>408</v>
      </c>
      <c r="H60" s="115">
        <v>1999</v>
      </c>
      <c r="I60" s="93">
        <v>1299</v>
      </c>
      <c r="J60" s="123"/>
      <c r="K60" s="116">
        <f t="shared" si="4"/>
        <v>0</v>
      </c>
    </row>
    <row r="61" spans="1:11" x14ac:dyDescent="0.25">
      <c r="A61" s="301"/>
      <c r="B61" s="283"/>
      <c r="C61" s="114" t="s">
        <v>255</v>
      </c>
      <c r="D61" s="114" t="s">
        <v>387</v>
      </c>
      <c r="E61" s="114" t="s">
        <v>297</v>
      </c>
      <c r="F61" s="114" t="s">
        <v>363</v>
      </c>
      <c r="G61" s="114" t="s">
        <v>409</v>
      </c>
      <c r="H61" s="115">
        <v>1999</v>
      </c>
      <c r="I61" s="93">
        <v>1349</v>
      </c>
      <c r="J61" s="123"/>
      <c r="K61" s="116">
        <f t="shared" si="4"/>
        <v>0</v>
      </c>
    </row>
    <row r="62" spans="1:11" x14ac:dyDescent="0.25">
      <c r="A62" s="301"/>
      <c r="B62" s="283"/>
      <c r="C62" s="114" t="s">
        <v>254</v>
      </c>
      <c r="D62" s="114" t="s">
        <v>388</v>
      </c>
      <c r="E62" s="114" t="s">
        <v>301</v>
      </c>
      <c r="F62" s="114" t="s">
        <v>363</v>
      </c>
      <c r="G62" s="114" t="s">
        <v>409</v>
      </c>
      <c r="H62" s="115">
        <v>1999</v>
      </c>
      <c r="I62" s="93">
        <v>1299</v>
      </c>
      <c r="J62" s="123"/>
      <c r="K62" s="116">
        <f t="shared" si="4"/>
        <v>0</v>
      </c>
    </row>
    <row r="63" spans="1:11" x14ac:dyDescent="0.25">
      <c r="A63" s="301"/>
      <c r="B63" s="283"/>
      <c r="C63" s="114" t="s">
        <v>255</v>
      </c>
      <c r="D63" s="114" t="s">
        <v>387</v>
      </c>
      <c r="E63" s="114" t="s">
        <v>296</v>
      </c>
      <c r="F63" s="114" t="s">
        <v>364</v>
      </c>
      <c r="G63" s="114" t="s">
        <v>410</v>
      </c>
      <c r="H63" s="115">
        <v>1999</v>
      </c>
      <c r="I63" s="93">
        <v>1349</v>
      </c>
      <c r="J63" s="123"/>
      <c r="K63" s="116">
        <f t="shared" si="4"/>
        <v>0</v>
      </c>
    </row>
    <row r="64" spans="1:11" x14ac:dyDescent="0.25">
      <c r="A64" s="301"/>
      <c r="B64" s="283"/>
      <c r="C64" s="114" t="s">
        <v>254</v>
      </c>
      <c r="D64" s="114" t="s">
        <v>388</v>
      </c>
      <c r="E64" s="114" t="s">
        <v>300</v>
      </c>
      <c r="F64" s="114" t="s">
        <v>364</v>
      </c>
      <c r="G64" s="114" t="s">
        <v>410</v>
      </c>
      <c r="H64" s="115">
        <v>1999</v>
      </c>
      <c r="I64" s="93">
        <v>1299</v>
      </c>
      <c r="J64" s="123"/>
      <c r="K64" s="116">
        <f t="shared" si="4"/>
        <v>0</v>
      </c>
    </row>
    <row r="65" spans="1:11" x14ac:dyDescent="0.25">
      <c r="A65" s="301"/>
      <c r="B65" s="283"/>
      <c r="C65" s="114" t="s">
        <v>254</v>
      </c>
      <c r="D65" s="114" t="s">
        <v>387</v>
      </c>
      <c r="E65" s="114" t="s">
        <v>291</v>
      </c>
      <c r="F65" s="114" t="s">
        <v>365</v>
      </c>
      <c r="G65" s="114" t="s">
        <v>411</v>
      </c>
      <c r="H65" s="115">
        <v>1899</v>
      </c>
      <c r="I65" s="93">
        <v>1299</v>
      </c>
      <c r="J65" s="123"/>
      <c r="K65" s="116">
        <f t="shared" si="4"/>
        <v>0</v>
      </c>
    </row>
    <row r="66" spans="1:11" x14ac:dyDescent="0.25">
      <c r="A66" s="301"/>
      <c r="B66" s="283"/>
      <c r="C66" s="114" t="s">
        <v>292</v>
      </c>
      <c r="D66" s="114" t="s">
        <v>389</v>
      </c>
      <c r="E66" s="114" t="s">
        <v>295</v>
      </c>
      <c r="F66" s="114" t="s">
        <v>365</v>
      </c>
      <c r="G66" s="114" t="s">
        <v>411</v>
      </c>
      <c r="H66" s="115">
        <v>1899</v>
      </c>
      <c r="I66" s="93">
        <v>1249</v>
      </c>
      <c r="J66" s="123"/>
      <c r="K66" s="116">
        <f t="shared" si="4"/>
        <v>0</v>
      </c>
    </row>
    <row r="67" spans="1:11" x14ac:dyDescent="0.25">
      <c r="A67" s="301"/>
      <c r="B67" s="283"/>
      <c r="C67" s="114" t="s">
        <v>254</v>
      </c>
      <c r="D67" s="114" t="s">
        <v>388</v>
      </c>
      <c r="E67" s="114" t="s">
        <v>290</v>
      </c>
      <c r="F67" s="114" t="s">
        <v>366</v>
      </c>
      <c r="G67" s="114" t="s">
        <v>412</v>
      </c>
      <c r="H67" s="115">
        <v>1899</v>
      </c>
      <c r="I67" s="93">
        <v>1299</v>
      </c>
      <c r="J67" s="123"/>
      <c r="K67" s="116">
        <f t="shared" si="4"/>
        <v>0</v>
      </c>
    </row>
    <row r="68" spans="1:11" x14ac:dyDescent="0.25">
      <c r="A68" s="301"/>
      <c r="B68" s="283"/>
      <c r="C68" s="114" t="s">
        <v>292</v>
      </c>
      <c r="D68" s="114" t="s">
        <v>389</v>
      </c>
      <c r="E68" s="114" t="s">
        <v>294</v>
      </c>
      <c r="F68" s="114" t="s">
        <v>366</v>
      </c>
      <c r="G68" s="114" t="s">
        <v>412</v>
      </c>
      <c r="H68" s="115">
        <v>1899</v>
      </c>
      <c r="I68" s="93">
        <v>1249</v>
      </c>
      <c r="J68" s="123"/>
      <c r="K68" s="116">
        <f t="shared" si="4"/>
        <v>0</v>
      </c>
    </row>
    <row r="69" spans="1:11" x14ac:dyDescent="0.25">
      <c r="A69" s="301"/>
      <c r="B69" s="283"/>
      <c r="C69" s="114" t="s">
        <v>254</v>
      </c>
      <c r="D69" s="114" t="s">
        <v>388</v>
      </c>
      <c r="E69" s="114" t="s">
        <v>289</v>
      </c>
      <c r="F69" s="114" t="s">
        <v>367</v>
      </c>
      <c r="G69" s="114" t="s">
        <v>413</v>
      </c>
      <c r="H69" s="115">
        <v>1899</v>
      </c>
      <c r="I69" s="93">
        <v>1299</v>
      </c>
      <c r="J69" s="123"/>
      <c r="K69" s="116">
        <f t="shared" si="4"/>
        <v>0</v>
      </c>
    </row>
    <row r="70" spans="1:11" ht="15.75" thickBot="1" x14ac:dyDescent="0.3">
      <c r="A70" s="302"/>
      <c r="B70" s="286"/>
      <c r="C70" s="117" t="s">
        <v>292</v>
      </c>
      <c r="D70" s="117" t="s">
        <v>389</v>
      </c>
      <c r="E70" s="117" t="s">
        <v>293</v>
      </c>
      <c r="F70" s="117" t="s">
        <v>367</v>
      </c>
      <c r="G70" s="117" t="s">
        <v>413</v>
      </c>
      <c r="H70" s="118">
        <v>1899</v>
      </c>
      <c r="I70" s="137">
        <v>1249</v>
      </c>
      <c r="J70" s="124"/>
      <c r="K70" s="120">
        <f t="shared" si="4"/>
        <v>0</v>
      </c>
    </row>
    <row r="71" spans="1:11" s="112" customFormat="1" ht="15.75" thickBot="1" x14ac:dyDescent="0.3">
      <c r="A71" s="107" t="s">
        <v>509</v>
      </c>
      <c r="B71" s="132"/>
      <c r="C71" s="109" t="s">
        <v>392</v>
      </c>
      <c r="D71" s="109" t="s">
        <v>381</v>
      </c>
      <c r="E71" s="109" t="s">
        <v>393</v>
      </c>
      <c r="F71" s="109" t="s">
        <v>394</v>
      </c>
      <c r="G71" s="109" t="s">
        <v>395</v>
      </c>
      <c r="H71" s="110" t="s">
        <v>456</v>
      </c>
      <c r="I71" s="110" t="s">
        <v>344</v>
      </c>
      <c r="J71" s="109" t="s">
        <v>493</v>
      </c>
      <c r="K71" s="111" t="s">
        <v>514</v>
      </c>
    </row>
    <row r="72" spans="1:11" x14ac:dyDescent="0.25">
      <c r="A72" s="297" t="s">
        <v>510</v>
      </c>
      <c r="B72" s="285"/>
      <c r="C72" s="125" t="s">
        <v>207</v>
      </c>
      <c r="D72" s="125" t="s">
        <v>386</v>
      </c>
      <c r="E72" s="125" t="s">
        <v>244</v>
      </c>
      <c r="F72" s="125" t="s">
        <v>364</v>
      </c>
      <c r="G72" s="125" t="s">
        <v>414</v>
      </c>
      <c r="H72" s="126">
        <v>2899</v>
      </c>
      <c r="I72" s="92">
        <v>1749</v>
      </c>
      <c r="J72" s="122"/>
      <c r="K72" s="113">
        <f t="shared" ref="K72:K82" si="5">J72*I72</f>
        <v>0</v>
      </c>
    </row>
    <row r="73" spans="1:11" x14ac:dyDescent="0.25">
      <c r="A73" s="298"/>
      <c r="B73" s="283"/>
      <c r="C73" s="114" t="s">
        <v>66</v>
      </c>
      <c r="D73" s="114" t="s">
        <v>390</v>
      </c>
      <c r="E73" s="114" t="s">
        <v>345</v>
      </c>
      <c r="F73" s="114" t="s">
        <v>364</v>
      </c>
      <c r="G73" s="114" t="s">
        <v>414</v>
      </c>
      <c r="H73" s="115">
        <v>2899</v>
      </c>
      <c r="I73" s="93">
        <v>1749</v>
      </c>
      <c r="J73" s="123"/>
      <c r="K73" s="116">
        <f t="shared" si="5"/>
        <v>0</v>
      </c>
    </row>
    <row r="74" spans="1:11" ht="14.25" customHeight="1" x14ac:dyDescent="0.25">
      <c r="A74" s="298"/>
      <c r="B74" s="283"/>
      <c r="C74" s="114" t="s">
        <v>207</v>
      </c>
      <c r="D74" s="114" t="s">
        <v>386</v>
      </c>
      <c r="E74" s="114" t="s">
        <v>243</v>
      </c>
      <c r="F74" s="114" t="s">
        <v>365</v>
      </c>
      <c r="G74" s="114" t="s">
        <v>415</v>
      </c>
      <c r="H74" s="115">
        <v>2899</v>
      </c>
      <c r="I74" s="93">
        <v>1749</v>
      </c>
      <c r="J74" s="123"/>
      <c r="K74" s="116">
        <f t="shared" si="5"/>
        <v>0</v>
      </c>
    </row>
    <row r="75" spans="1:11" x14ac:dyDescent="0.25">
      <c r="A75" s="298"/>
      <c r="B75" s="284"/>
      <c r="C75" s="114" t="s">
        <v>66</v>
      </c>
      <c r="D75" s="114" t="s">
        <v>390</v>
      </c>
      <c r="E75" s="114" t="s">
        <v>346</v>
      </c>
      <c r="F75" s="114" t="s">
        <v>365</v>
      </c>
      <c r="G75" s="114" t="s">
        <v>415</v>
      </c>
      <c r="H75" s="115">
        <v>2899</v>
      </c>
      <c r="I75" s="93">
        <v>1749</v>
      </c>
      <c r="J75" s="123"/>
      <c r="K75" s="116">
        <f t="shared" si="5"/>
        <v>0</v>
      </c>
    </row>
    <row r="76" spans="1:11" x14ac:dyDescent="0.25">
      <c r="A76" s="301" t="s">
        <v>511</v>
      </c>
      <c r="B76" s="282"/>
      <c r="C76" s="114" t="s">
        <v>240</v>
      </c>
      <c r="D76" s="114" t="s">
        <v>387</v>
      </c>
      <c r="E76" s="114" t="s">
        <v>267</v>
      </c>
      <c r="F76" s="114" t="s">
        <v>365</v>
      </c>
      <c r="G76" s="114" t="s">
        <v>415</v>
      </c>
      <c r="H76" s="115">
        <v>1999</v>
      </c>
      <c r="I76" s="93">
        <v>1249</v>
      </c>
      <c r="J76" s="123"/>
      <c r="K76" s="116">
        <f t="shared" si="5"/>
        <v>0</v>
      </c>
    </row>
    <row r="77" spans="1:11" x14ac:dyDescent="0.25">
      <c r="A77" s="298"/>
      <c r="B77" s="283"/>
      <c r="C77" s="114" t="s">
        <v>241</v>
      </c>
      <c r="D77" s="114" t="s">
        <v>388</v>
      </c>
      <c r="E77" s="114" t="s">
        <v>268</v>
      </c>
      <c r="F77" s="114" t="s">
        <v>365</v>
      </c>
      <c r="G77" s="114" t="s">
        <v>415</v>
      </c>
      <c r="H77" s="115">
        <v>1999</v>
      </c>
      <c r="I77" s="93">
        <v>1249</v>
      </c>
      <c r="J77" s="123"/>
      <c r="K77" s="116">
        <f t="shared" si="5"/>
        <v>0</v>
      </c>
    </row>
    <row r="78" spans="1:11" x14ac:dyDescent="0.25">
      <c r="A78" s="298"/>
      <c r="B78" s="283"/>
      <c r="C78" s="114" t="s">
        <v>240</v>
      </c>
      <c r="D78" s="114" t="s">
        <v>387</v>
      </c>
      <c r="E78" s="114" t="s">
        <v>266</v>
      </c>
      <c r="F78" s="114" t="s">
        <v>366</v>
      </c>
      <c r="G78" s="114" t="s">
        <v>416</v>
      </c>
      <c r="H78" s="115">
        <v>1999</v>
      </c>
      <c r="I78" s="93">
        <v>1249</v>
      </c>
      <c r="J78" s="123"/>
      <c r="K78" s="116">
        <f t="shared" si="5"/>
        <v>0</v>
      </c>
    </row>
    <row r="79" spans="1:11" x14ac:dyDescent="0.25">
      <c r="A79" s="298"/>
      <c r="B79" s="283"/>
      <c r="C79" s="114" t="s">
        <v>241</v>
      </c>
      <c r="D79" s="114" t="s">
        <v>388</v>
      </c>
      <c r="E79" s="114" t="s">
        <v>269</v>
      </c>
      <c r="F79" s="114" t="s">
        <v>366</v>
      </c>
      <c r="G79" s="114" t="s">
        <v>416</v>
      </c>
      <c r="H79" s="115">
        <v>1999</v>
      </c>
      <c r="I79" s="93">
        <v>1249</v>
      </c>
      <c r="J79" s="123"/>
      <c r="K79" s="116">
        <f t="shared" si="5"/>
        <v>0</v>
      </c>
    </row>
    <row r="80" spans="1:11" x14ac:dyDescent="0.25">
      <c r="A80" s="298"/>
      <c r="B80" s="283"/>
      <c r="C80" s="114" t="s">
        <v>242</v>
      </c>
      <c r="D80" s="114" t="s">
        <v>389</v>
      </c>
      <c r="E80" s="114" t="s">
        <v>272</v>
      </c>
      <c r="F80" s="114" t="s">
        <v>366</v>
      </c>
      <c r="G80" s="114" t="s">
        <v>416</v>
      </c>
      <c r="H80" s="115">
        <v>1999</v>
      </c>
      <c r="I80" s="93">
        <v>1199</v>
      </c>
      <c r="J80" s="123"/>
      <c r="K80" s="116">
        <f t="shared" si="5"/>
        <v>0</v>
      </c>
    </row>
    <row r="81" spans="1:11" x14ac:dyDescent="0.25">
      <c r="A81" s="298"/>
      <c r="B81" s="283"/>
      <c r="C81" s="114" t="s">
        <v>241</v>
      </c>
      <c r="D81" s="114" t="s">
        <v>388</v>
      </c>
      <c r="E81" s="114" t="s">
        <v>270</v>
      </c>
      <c r="F81" s="114" t="s">
        <v>367</v>
      </c>
      <c r="G81" s="114" t="s">
        <v>417</v>
      </c>
      <c r="H81" s="115">
        <v>1999</v>
      </c>
      <c r="I81" s="93">
        <v>1249</v>
      </c>
      <c r="J81" s="123"/>
      <c r="K81" s="116">
        <f t="shared" si="5"/>
        <v>0</v>
      </c>
    </row>
    <row r="82" spans="1:11" ht="15.75" thickBot="1" x14ac:dyDescent="0.3">
      <c r="A82" s="300"/>
      <c r="B82" s="286"/>
      <c r="C82" s="117" t="s">
        <v>242</v>
      </c>
      <c r="D82" s="117" t="s">
        <v>389</v>
      </c>
      <c r="E82" s="117" t="s">
        <v>271</v>
      </c>
      <c r="F82" s="117" t="s">
        <v>367</v>
      </c>
      <c r="G82" s="117" t="s">
        <v>417</v>
      </c>
      <c r="H82" s="118">
        <v>1999</v>
      </c>
      <c r="I82" s="137">
        <v>1199</v>
      </c>
      <c r="J82" s="124"/>
      <c r="K82" s="120">
        <f t="shared" si="5"/>
        <v>0</v>
      </c>
    </row>
    <row r="83" spans="1:11" s="112" customFormat="1" ht="15.75" thickBot="1" x14ac:dyDescent="0.3">
      <c r="A83" s="107" t="s">
        <v>508</v>
      </c>
      <c r="B83" s="108"/>
      <c r="C83" s="109" t="s">
        <v>392</v>
      </c>
      <c r="D83" s="109" t="s">
        <v>381</v>
      </c>
      <c r="E83" s="109" t="s">
        <v>393</v>
      </c>
      <c r="F83" s="109" t="s">
        <v>394</v>
      </c>
      <c r="G83" s="109" t="s">
        <v>395</v>
      </c>
      <c r="H83" s="110" t="s">
        <v>456</v>
      </c>
      <c r="I83" s="110" t="s">
        <v>344</v>
      </c>
      <c r="J83" s="109" t="s">
        <v>493</v>
      </c>
      <c r="K83" s="111" t="s">
        <v>514</v>
      </c>
    </row>
    <row r="84" spans="1:11" x14ac:dyDescent="0.25">
      <c r="A84" s="297" t="s">
        <v>512</v>
      </c>
      <c r="B84" s="285"/>
      <c r="C84" s="125" t="s">
        <v>256</v>
      </c>
      <c r="D84" s="125" t="s">
        <v>389</v>
      </c>
      <c r="E84" s="125" t="s">
        <v>302</v>
      </c>
      <c r="F84" s="125" t="s">
        <v>371</v>
      </c>
      <c r="G84" s="125" t="s">
        <v>419</v>
      </c>
      <c r="H84" s="126">
        <v>1899</v>
      </c>
      <c r="I84" s="92">
        <v>1149</v>
      </c>
      <c r="J84" s="122"/>
      <c r="K84" s="113">
        <f t="shared" ref="K84:K91" si="6">J84*I84</f>
        <v>0</v>
      </c>
    </row>
    <row r="85" spans="1:11" x14ac:dyDescent="0.25">
      <c r="A85" s="298"/>
      <c r="B85" s="284"/>
      <c r="C85" s="114" t="s">
        <v>256</v>
      </c>
      <c r="D85" s="114" t="s">
        <v>389</v>
      </c>
      <c r="E85" s="114" t="s">
        <v>303</v>
      </c>
      <c r="F85" s="114" t="s">
        <v>372</v>
      </c>
      <c r="G85" s="114" t="s">
        <v>418</v>
      </c>
      <c r="H85" s="115">
        <v>1899</v>
      </c>
      <c r="I85" s="93">
        <v>1149</v>
      </c>
      <c r="J85" s="123"/>
      <c r="K85" s="116">
        <f t="shared" si="6"/>
        <v>0</v>
      </c>
    </row>
    <row r="86" spans="1:11" x14ac:dyDescent="0.25">
      <c r="A86" s="127" t="s">
        <v>343</v>
      </c>
      <c r="B86" s="282"/>
      <c r="C86" s="114" t="s">
        <v>257</v>
      </c>
      <c r="D86" s="114" t="s">
        <v>388</v>
      </c>
      <c r="E86" s="114" t="s">
        <v>308</v>
      </c>
      <c r="F86" s="114" t="s">
        <v>373</v>
      </c>
      <c r="G86" s="114" t="s">
        <v>420</v>
      </c>
      <c r="H86" s="115">
        <v>1399</v>
      </c>
      <c r="I86" s="93">
        <v>949</v>
      </c>
      <c r="J86" s="123"/>
      <c r="K86" s="116">
        <f t="shared" si="6"/>
        <v>0</v>
      </c>
    </row>
    <row r="87" spans="1:11" x14ac:dyDescent="0.25">
      <c r="A87" s="127" t="s">
        <v>343</v>
      </c>
      <c r="B87" s="283"/>
      <c r="C87" s="114" t="s">
        <v>257</v>
      </c>
      <c r="D87" s="114" t="s">
        <v>388</v>
      </c>
      <c r="E87" s="114" t="s">
        <v>309</v>
      </c>
      <c r="F87" s="114" t="s">
        <v>374</v>
      </c>
      <c r="G87" s="114" t="s">
        <v>421</v>
      </c>
      <c r="H87" s="115">
        <v>1399</v>
      </c>
      <c r="I87" s="93">
        <v>949</v>
      </c>
      <c r="J87" s="123"/>
      <c r="K87" s="116">
        <f t="shared" si="6"/>
        <v>0</v>
      </c>
    </row>
    <row r="88" spans="1:11" x14ac:dyDescent="0.25">
      <c r="A88" s="127" t="s">
        <v>343</v>
      </c>
      <c r="B88" s="283"/>
      <c r="C88" s="114" t="s">
        <v>258</v>
      </c>
      <c r="D88" s="114" t="s">
        <v>389</v>
      </c>
      <c r="E88" s="114" t="s">
        <v>304</v>
      </c>
      <c r="F88" s="114" t="s">
        <v>375</v>
      </c>
      <c r="G88" s="114" t="s">
        <v>423</v>
      </c>
      <c r="H88" s="115">
        <v>1299</v>
      </c>
      <c r="I88" s="93">
        <v>899</v>
      </c>
      <c r="J88" s="123"/>
      <c r="K88" s="116">
        <f t="shared" si="6"/>
        <v>0</v>
      </c>
    </row>
    <row r="89" spans="1:11" x14ac:dyDescent="0.25">
      <c r="A89" s="127" t="s">
        <v>343</v>
      </c>
      <c r="B89" s="283"/>
      <c r="C89" s="114" t="s">
        <v>258</v>
      </c>
      <c r="D89" s="114" t="s">
        <v>389</v>
      </c>
      <c r="E89" s="114" t="s">
        <v>305</v>
      </c>
      <c r="F89" s="114" t="s">
        <v>376</v>
      </c>
      <c r="G89" s="114" t="s">
        <v>422</v>
      </c>
      <c r="H89" s="115">
        <v>1299</v>
      </c>
      <c r="I89" s="93">
        <v>899</v>
      </c>
      <c r="J89" s="123"/>
      <c r="K89" s="116">
        <f t="shared" si="6"/>
        <v>0</v>
      </c>
    </row>
    <row r="90" spans="1:11" x14ac:dyDescent="0.25">
      <c r="A90" s="127" t="s">
        <v>343</v>
      </c>
      <c r="B90" s="283"/>
      <c r="C90" s="114" t="s">
        <v>258</v>
      </c>
      <c r="D90" s="114" t="s">
        <v>389</v>
      </c>
      <c r="E90" s="114" t="s">
        <v>306</v>
      </c>
      <c r="F90" s="114" t="s">
        <v>373</v>
      </c>
      <c r="G90" s="114" t="s">
        <v>420</v>
      </c>
      <c r="H90" s="115">
        <v>1299</v>
      </c>
      <c r="I90" s="93">
        <v>899</v>
      </c>
      <c r="J90" s="123"/>
      <c r="K90" s="116">
        <f t="shared" si="6"/>
        <v>0</v>
      </c>
    </row>
    <row r="91" spans="1:11" x14ac:dyDescent="0.25">
      <c r="A91" s="127" t="s">
        <v>343</v>
      </c>
      <c r="B91" s="284"/>
      <c r="C91" s="114" t="s">
        <v>258</v>
      </c>
      <c r="D91" s="114" t="s">
        <v>389</v>
      </c>
      <c r="E91" s="114" t="s">
        <v>307</v>
      </c>
      <c r="F91" s="114" t="s">
        <v>374</v>
      </c>
      <c r="G91" s="114" t="s">
        <v>421</v>
      </c>
      <c r="H91" s="115">
        <v>1299</v>
      </c>
      <c r="I91" s="93">
        <v>899</v>
      </c>
      <c r="J91" s="123"/>
      <c r="K91" s="116">
        <f t="shared" si="6"/>
        <v>0</v>
      </c>
    </row>
    <row r="93" spans="1:11" ht="15.75" thickBot="1" x14ac:dyDescent="0.3"/>
    <row r="94" spans="1:11" ht="15.75" thickBot="1" x14ac:dyDescent="0.3">
      <c r="A94" s="24" t="s">
        <v>543</v>
      </c>
      <c r="C94" s="128">
        <f>SUM(J3:J91)</f>
        <v>0</v>
      </c>
    </row>
    <row r="95" spans="1:11" ht="15.75" thickBot="1" x14ac:dyDescent="0.3">
      <c r="A95" s="24" t="s">
        <v>544</v>
      </c>
      <c r="C95" s="129">
        <f>SUM(K3:K91)</f>
        <v>0</v>
      </c>
    </row>
  </sheetData>
  <protectedRanges>
    <protectedRange sqref="J84:J91" name="Rozstęp7"/>
    <protectedRange sqref="J51:J70" name="Rozstęp5"/>
    <protectedRange sqref="J27:J34" name="Rozstęp3"/>
    <protectedRange sqref="J3:J17" name="Rozstęp1"/>
    <protectedRange sqref="J19:J25" name="Rozstęp2"/>
    <protectedRange sqref="J36:J49" name="Rozstęp4"/>
    <protectedRange sqref="J72:J82" name="Rozstęp6"/>
  </protectedRanges>
  <mergeCells count="29">
    <mergeCell ref="B76:B82"/>
    <mergeCell ref="B27:B34"/>
    <mergeCell ref="B19:B25"/>
    <mergeCell ref="B12:B17"/>
    <mergeCell ref="B57:B58"/>
    <mergeCell ref="B72:B75"/>
    <mergeCell ref="A35:B35"/>
    <mergeCell ref="A50:B50"/>
    <mergeCell ref="A40:A49"/>
    <mergeCell ref="A51:A56"/>
    <mergeCell ref="A59:A70"/>
    <mergeCell ref="A57:A58"/>
    <mergeCell ref="B59:B70"/>
    <mergeCell ref="B51:B56"/>
    <mergeCell ref="A84:A85"/>
    <mergeCell ref="A72:A75"/>
    <mergeCell ref="A76:A82"/>
    <mergeCell ref="B86:B91"/>
    <mergeCell ref="B84:B85"/>
    <mergeCell ref="B40:B49"/>
    <mergeCell ref="B3:B11"/>
    <mergeCell ref="I1:K1"/>
    <mergeCell ref="A26:B26"/>
    <mergeCell ref="A18:B18"/>
    <mergeCell ref="B36:B39"/>
    <mergeCell ref="A36:A39"/>
    <mergeCell ref="A3:A17"/>
    <mergeCell ref="A19:A25"/>
    <mergeCell ref="A27:A3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10" zoomScale="85" zoomScaleNormal="85" workbookViewId="0">
      <selection activeCell="H4" sqref="H4"/>
    </sheetView>
  </sheetViews>
  <sheetFormatPr defaultRowHeight="15" x14ac:dyDescent="0.25"/>
  <cols>
    <col min="1" max="3" width="12.140625" customWidth="1"/>
    <col min="4" max="4" width="11.28515625" customWidth="1"/>
    <col min="5" max="5" width="16.42578125" customWidth="1"/>
    <col min="6" max="6" width="48.42578125" customWidth="1"/>
    <col min="7" max="9" width="13.140625" customWidth="1"/>
    <col min="10" max="10" width="8.7109375" customWidth="1"/>
    <col min="11" max="12" width="8.85546875" customWidth="1"/>
    <col min="13" max="13" width="9.140625" customWidth="1"/>
    <col min="14" max="14" width="9" customWidth="1"/>
    <col min="15" max="15" width="9.140625" customWidth="1"/>
    <col min="16" max="16" width="9.42578125" customWidth="1"/>
    <col min="17" max="17" width="14.5703125" customWidth="1"/>
    <col min="18" max="18" width="14" customWidth="1"/>
    <col min="19" max="21" width="12.140625" customWidth="1"/>
    <col min="23" max="23" width="12.140625" customWidth="1"/>
  </cols>
  <sheetData>
    <row r="1" spans="1:18" ht="15" customHeight="1" x14ac:dyDescent="0.25">
      <c r="A1" s="303" t="s">
        <v>551</v>
      </c>
      <c r="B1" s="303"/>
      <c r="J1" s="305" t="s">
        <v>495</v>
      </c>
      <c r="K1" s="306"/>
      <c r="L1" s="306"/>
      <c r="M1" s="306"/>
      <c r="N1" s="306"/>
      <c r="O1" s="306"/>
      <c r="P1" s="307"/>
    </row>
    <row r="2" spans="1:18" ht="15" customHeight="1" thickBot="1" x14ac:dyDescent="0.3">
      <c r="A2" s="304"/>
      <c r="B2" s="304"/>
      <c r="J2" s="308"/>
      <c r="K2" s="309"/>
      <c r="L2" s="309"/>
      <c r="M2" s="309"/>
      <c r="N2" s="309"/>
      <c r="O2" s="309"/>
      <c r="P2" s="310"/>
    </row>
    <row r="3" spans="1:18" ht="36.75" thickBot="1" x14ac:dyDescent="0.3">
      <c r="A3" s="26"/>
      <c r="B3" s="27" t="s">
        <v>392</v>
      </c>
      <c r="C3" s="27" t="s">
        <v>545</v>
      </c>
      <c r="D3" s="27" t="s">
        <v>425</v>
      </c>
      <c r="E3" s="27" t="s">
        <v>518</v>
      </c>
      <c r="F3" s="27" t="s">
        <v>546</v>
      </c>
      <c r="G3" s="28" t="s">
        <v>528</v>
      </c>
      <c r="H3" s="28" t="s">
        <v>456</v>
      </c>
      <c r="I3" s="223" t="s">
        <v>470</v>
      </c>
      <c r="J3" s="26" t="s">
        <v>154</v>
      </c>
      <c r="K3" s="27" t="s">
        <v>155</v>
      </c>
      <c r="L3" s="27" t="s">
        <v>156</v>
      </c>
      <c r="M3" s="27" t="s">
        <v>157</v>
      </c>
      <c r="N3" s="27" t="s">
        <v>158</v>
      </c>
      <c r="O3" s="27" t="s">
        <v>159</v>
      </c>
      <c r="P3" s="29" t="s">
        <v>160</v>
      </c>
      <c r="Q3" s="53" t="s">
        <v>493</v>
      </c>
      <c r="R3" s="53" t="s">
        <v>494</v>
      </c>
    </row>
    <row r="4" spans="1:18" ht="75" x14ac:dyDescent="0.25">
      <c r="A4" s="66"/>
      <c r="B4" s="189" t="s">
        <v>164</v>
      </c>
      <c r="C4" s="189" t="s">
        <v>165</v>
      </c>
      <c r="D4" s="189" t="s">
        <v>166</v>
      </c>
      <c r="E4" s="189" t="s">
        <v>519</v>
      </c>
      <c r="F4" s="189" t="s">
        <v>515</v>
      </c>
      <c r="G4" s="189" t="s">
        <v>517</v>
      </c>
      <c r="H4" s="231">
        <v>1499</v>
      </c>
      <c r="I4" s="232">
        <v>799</v>
      </c>
      <c r="J4" s="66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165">
        <v>0</v>
      </c>
      <c r="Q4" s="233">
        <f t="shared" ref="Q4:Q11" si="0">SUM(J4:P4)</f>
        <v>0</v>
      </c>
      <c r="R4" s="167">
        <f>Q4*I4</f>
        <v>0</v>
      </c>
    </row>
    <row r="5" spans="1:18" ht="75" x14ac:dyDescent="0.25">
      <c r="A5" s="14"/>
      <c r="B5" s="39" t="s">
        <v>164</v>
      </c>
      <c r="C5" s="39" t="s">
        <v>167</v>
      </c>
      <c r="D5" s="39" t="s">
        <v>92</v>
      </c>
      <c r="E5" s="39" t="s">
        <v>519</v>
      </c>
      <c r="F5" s="39" t="s">
        <v>515</v>
      </c>
      <c r="G5" s="39" t="s">
        <v>517</v>
      </c>
      <c r="H5" s="87">
        <v>1499</v>
      </c>
      <c r="I5" s="225">
        <v>799</v>
      </c>
      <c r="J5" s="14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3">
        <v>0</v>
      </c>
      <c r="Q5" s="228">
        <f t="shared" si="0"/>
        <v>0</v>
      </c>
      <c r="R5" s="145">
        <f>Q5*I5</f>
        <v>0</v>
      </c>
    </row>
    <row r="6" spans="1:18" ht="75" x14ac:dyDescent="0.25">
      <c r="A6" s="14"/>
      <c r="B6" s="39" t="s">
        <v>164</v>
      </c>
      <c r="C6" s="39" t="s">
        <v>168</v>
      </c>
      <c r="D6" s="39" t="s">
        <v>169</v>
      </c>
      <c r="E6" s="39" t="s">
        <v>519</v>
      </c>
      <c r="F6" s="39" t="s">
        <v>515</v>
      </c>
      <c r="G6" s="39" t="s">
        <v>517</v>
      </c>
      <c r="H6" s="87">
        <v>1499</v>
      </c>
      <c r="I6" s="225">
        <v>799</v>
      </c>
      <c r="J6" s="14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3">
        <v>0</v>
      </c>
      <c r="Q6" s="228">
        <f t="shared" si="0"/>
        <v>0</v>
      </c>
      <c r="R6" s="145">
        <f t="shared" ref="R6:R20" si="1">Q6*I6</f>
        <v>0</v>
      </c>
    </row>
    <row r="7" spans="1:18" ht="60" x14ac:dyDescent="0.25">
      <c r="A7" s="14"/>
      <c r="B7" s="39" t="s">
        <v>183</v>
      </c>
      <c r="C7" s="39" t="s">
        <v>184</v>
      </c>
      <c r="D7" s="39" t="s">
        <v>166</v>
      </c>
      <c r="E7" s="39" t="s">
        <v>522</v>
      </c>
      <c r="F7" s="39" t="s">
        <v>523</v>
      </c>
      <c r="G7" s="39"/>
      <c r="H7" s="88">
        <v>499</v>
      </c>
      <c r="I7" s="225">
        <v>349</v>
      </c>
      <c r="J7" s="14">
        <v>0</v>
      </c>
      <c r="K7" s="10">
        <v>0</v>
      </c>
      <c r="L7" s="10">
        <v>0</v>
      </c>
      <c r="M7" s="10">
        <v>0</v>
      </c>
      <c r="N7" s="10">
        <v>0</v>
      </c>
      <c r="O7" s="9"/>
      <c r="P7" s="15"/>
      <c r="Q7" s="228">
        <f t="shared" si="0"/>
        <v>0</v>
      </c>
      <c r="R7" s="145">
        <f t="shared" si="1"/>
        <v>0</v>
      </c>
    </row>
    <row r="8" spans="1:18" ht="60" x14ac:dyDescent="0.25">
      <c r="A8" s="14"/>
      <c r="B8" s="39" t="s">
        <v>183</v>
      </c>
      <c r="C8" s="39" t="s">
        <v>185</v>
      </c>
      <c r="D8" s="39" t="s">
        <v>92</v>
      </c>
      <c r="E8" s="39" t="s">
        <v>522</v>
      </c>
      <c r="F8" s="39" t="s">
        <v>523</v>
      </c>
      <c r="G8" s="39"/>
      <c r="H8" s="88">
        <v>499</v>
      </c>
      <c r="I8" s="225">
        <v>349</v>
      </c>
      <c r="J8" s="14">
        <v>0</v>
      </c>
      <c r="K8" s="10">
        <v>0</v>
      </c>
      <c r="L8" s="10">
        <v>0</v>
      </c>
      <c r="M8" s="10">
        <v>0</v>
      </c>
      <c r="N8" s="10">
        <v>0</v>
      </c>
      <c r="O8" s="9"/>
      <c r="P8" s="15"/>
      <c r="Q8" s="228">
        <f t="shared" si="0"/>
        <v>0</v>
      </c>
      <c r="R8" s="145">
        <f t="shared" si="1"/>
        <v>0</v>
      </c>
    </row>
    <row r="9" spans="1:18" ht="60" x14ac:dyDescent="0.25">
      <c r="A9" s="14"/>
      <c r="B9" s="39" t="s">
        <v>183</v>
      </c>
      <c r="C9" s="39" t="s">
        <v>186</v>
      </c>
      <c r="D9" s="39" t="s">
        <v>169</v>
      </c>
      <c r="E9" s="39" t="s">
        <v>522</v>
      </c>
      <c r="F9" s="39" t="s">
        <v>523</v>
      </c>
      <c r="G9" s="39"/>
      <c r="H9" s="88">
        <v>499</v>
      </c>
      <c r="I9" s="225">
        <v>349</v>
      </c>
      <c r="J9" s="14">
        <v>0</v>
      </c>
      <c r="K9" s="10">
        <v>0</v>
      </c>
      <c r="L9" s="10">
        <v>0</v>
      </c>
      <c r="M9" s="10">
        <v>0</v>
      </c>
      <c r="N9" s="10">
        <v>0</v>
      </c>
      <c r="O9" s="9"/>
      <c r="P9" s="15"/>
      <c r="Q9" s="228">
        <f t="shared" si="0"/>
        <v>0</v>
      </c>
      <c r="R9" s="145">
        <f t="shared" si="1"/>
        <v>0</v>
      </c>
    </row>
    <row r="10" spans="1:18" ht="90" x14ac:dyDescent="0.25">
      <c r="A10" s="14"/>
      <c r="B10" s="39" t="s">
        <v>183</v>
      </c>
      <c r="C10" s="39" t="s">
        <v>187</v>
      </c>
      <c r="D10" s="39" t="s">
        <v>175</v>
      </c>
      <c r="E10" s="39" t="s">
        <v>522</v>
      </c>
      <c r="F10" s="39" t="s">
        <v>524</v>
      </c>
      <c r="G10" s="39"/>
      <c r="H10" s="88">
        <v>499</v>
      </c>
      <c r="I10" s="225">
        <v>349</v>
      </c>
      <c r="J10" s="14">
        <v>0</v>
      </c>
      <c r="K10" s="10">
        <v>0</v>
      </c>
      <c r="L10" s="10">
        <v>0</v>
      </c>
      <c r="M10" s="10">
        <v>0</v>
      </c>
      <c r="N10" s="10">
        <v>0</v>
      </c>
      <c r="O10" s="9"/>
      <c r="P10" s="15"/>
      <c r="Q10" s="228">
        <f t="shared" si="0"/>
        <v>0</v>
      </c>
      <c r="R10" s="145">
        <f t="shared" si="1"/>
        <v>0</v>
      </c>
    </row>
    <row r="11" spans="1:18" ht="90.75" thickBot="1" x14ac:dyDescent="0.3">
      <c r="A11" s="170"/>
      <c r="B11" s="48" t="s">
        <v>183</v>
      </c>
      <c r="C11" s="48" t="s">
        <v>188</v>
      </c>
      <c r="D11" s="48" t="s">
        <v>177</v>
      </c>
      <c r="E11" s="48" t="s">
        <v>522</v>
      </c>
      <c r="F11" s="48" t="s">
        <v>525</v>
      </c>
      <c r="G11" s="48"/>
      <c r="H11" s="89">
        <v>499</v>
      </c>
      <c r="I11" s="226">
        <v>349</v>
      </c>
      <c r="J11" s="170">
        <v>0</v>
      </c>
      <c r="K11" s="41">
        <v>0</v>
      </c>
      <c r="L11" s="41">
        <v>0</v>
      </c>
      <c r="M11" s="41">
        <v>0</v>
      </c>
      <c r="N11" s="41">
        <v>0</v>
      </c>
      <c r="O11" s="49"/>
      <c r="P11" s="171"/>
      <c r="Q11" s="229">
        <f t="shared" si="0"/>
        <v>0</v>
      </c>
      <c r="R11" s="234">
        <f t="shared" si="1"/>
        <v>0</v>
      </c>
    </row>
    <row r="12" spans="1:18" ht="31.5" customHeight="1" thickBot="1" x14ac:dyDescent="0.3">
      <c r="A12" s="26"/>
      <c r="B12" s="27" t="s">
        <v>392</v>
      </c>
      <c r="C12" s="27" t="s">
        <v>545</v>
      </c>
      <c r="D12" s="27" t="s">
        <v>425</v>
      </c>
      <c r="E12" s="27" t="s">
        <v>518</v>
      </c>
      <c r="F12" s="27" t="s">
        <v>546</v>
      </c>
      <c r="G12" s="28" t="s">
        <v>516</v>
      </c>
      <c r="H12" s="90" t="s">
        <v>456</v>
      </c>
      <c r="I12" s="227" t="s">
        <v>470</v>
      </c>
      <c r="J12" s="26" t="s">
        <v>161</v>
      </c>
      <c r="K12" s="27" t="s">
        <v>162</v>
      </c>
      <c r="L12" s="27" t="s">
        <v>163</v>
      </c>
      <c r="M12" s="50"/>
      <c r="N12" s="50"/>
      <c r="O12" s="50"/>
      <c r="P12" s="180"/>
      <c r="Q12" s="71" t="s">
        <v>493</v>
      </c>
      <c r="R12" s="58" t="s">
        <v>494</v>
      </c>
    </row>
    <row r="13" spans="1:18" ht="60" customHeight="1" x14ac:dyDescent="0.25">
      <c r="A13" s="152"/>
      <c r="B13" s="45" t="s">
        <v>170</v>
      </c>
      <c r="C13" s="45" t="s">
        <v>171</v>
      </c>
      <c r="D13" s="45" t="s">
        <v>166</v>
      </c>
      <c r="E13" s="45" t="s">
        <v>520</v>
      </c>
      <c r="F13" s="45" t="s">
        <v>526</v>
      </c>
      <c r="G13" s="45"/>
      <c r="H13" s="87">
        <v>499</v>
      </c>
      <c r="I13" s="224">
        <v>349</v>
      </c>
      <c r="J13" s="152">
        <v>0</v>
      </c>
      <c r="K13" s="25">
        <v>0</v>
      </c>
      <c r="L13" s="25">
        <v>0</v>
      </c>
      <c r="M13" s="47"/>
      <c r="N13" s="47"/>
      <c r="O13" s="47"/>
      <c r="P13" s="174"/>
      <c r="Q13" s="228">
        <f>SUM(J13:P13)</f>
        <v>0</v>
      </c>
      <c r="R13" s="153">
        <f t="shared" si="1"/>
        <v>0</v>
      </c>
    </row>
    <row r="14" spans="1:18" ht="60" customHeight="1" x14ac:dyDescent="0.25">
      <c r="A14" s="14"/>
      <c r="B14" s="39" t="s">
        <v>170</v>
      </c>
      <c r="C14" s="39" t="s">
        <v>172</v>
      </c>
      <c r="D14" s="39" t="s">
        <v>92</v>
      </c>
      <c r="E14" s="39" t="s">
        <v>520</v>
      </c>
      <c r="F14" s="39" t="s">
        <v>526</v>
      </c>
      <c r="G14" s="39"/>
      <c r="H14" s="88">
        <v>499</v>
      </c>
      <c r="I14" s="225">
        <v>349</v>
      </c>
      <c r="J14" s="14">
        <v>0</v>
      </c>
      <c r="K14" s="10">
        <v>0</v>
      </c>
      <c r="L14" s="10">
        <v>0</v>
      </c>
      <c r="M14" s="9"/>
      <c r="N14" s="9"/>
      <c r="O14" s="9"/>
      <c r="P14" s="15"/>
      <c r="Q14" s="228">
        <f>SUM(J14:P14)</f>
        <v>0</v>
      </c>
      <c r="R14" s="145">
        <f t="shared" si="1"/>
        <v>0</v>
      </c>
    </row>
    <row r="15" spans="1:18" ht="60" customHeight="1" x14ac:dyDescent="0.25">
      <c r="A15" s="14"/>
      <c r="B15" s="39" t="s">
        <v>170</v>
      </c>
      <c r="C15" s="39" t="s">
        <v>173</v>
      </c>
      <c r="D15" s="39" t="s">
        <v>169</v>
      </c>
      <c r="E15" s="39" t="s">
        <v>520</v>
      </c>
      <c r="F15" s="39" t="s">
        <v>526</v>
      </c>
      <c r="G15" s="39"/>
      <c r="H15" s="88">
        <v>499</v>
      </c>
      <c r="I15" s="225">
        <v>349</v>
      </c>
      <c r="J15" s="14">
        <v>0</v>
      </c>
      <c r="K15" s="10">
        <v>0</v>
      </c>
      <c r="L15" s="10">
        <v>0</v>
      </c>
      <c r="M15" s="9"/>
      <c r="N15" s="9"/>
      <c r="O15" s="9"/>
      <c r="P15" s="15"/>
      <c r="Q15" s="228">
        <f>SUM(J15:P15)</f>
        <v>0</v>
      </c>
      <c r="R15" s="145">
        <f t="shared" si="1"/>
        <v>0</v>
      </c>
    </row>
    <row r="16" spans="1:18" ht="60" customHeight="1" x14ac:dyDescent="0.25">
      <c r="A16" s="14"/>
      <c r="B16" s="39" t="s">
        <v>170</v>
      </c>
      <c r="C16" s="39" t="s">
        <v>174</v>
      </c>
      <c r="D16" s="39" t="s">
        <v>175</v>
      </c>
      <c r="E16" s="39" t="s">
        <v>520</v>
      </c>
      <c r="F16" s="39" t="s">
        <v>526</v>
      </c>
      <c r="G16" s="39"/>
      <c r="H16" s="88">
        <v>499</v>
      </c>
      <c r="I16" s="225">
        <v>349</v>
      </c>
      <c r="J16" s="14">
        <v>0</v>
      </c>
      <c r="K16" s="10">
        <v>0</v>
      </c>
      <c r="L16" s="10">
        <v>0</v>
      </c>
      <c r="M16" s="9"/>
      <c r="N16" s="9"/>
      <c r="O16" s="9"/>
      <c r="P16" s="15"/>
      <c r="Q16" s="228">
        <f>SUM(J16:P16)</f>
        <v>0</v>
      </c>
      <c r="R16" s="145">
        <f t="shared" si="1"/>
        <v>0</v>
      </c>
    </row>
    <row r="17" spans="1:19" ht="60" customHeight="1" thickBot="1" x14ac:dyDescent="0.3">
      <c r="A17" s="170"/>
      <c r="B17" s="48" t="s">
        <v>170</v>
      </c>
      <c r="C17" s="48" t="s">
        <v>176</v>
      </c>
      <c r="D17" s="48" t="s">
        <v>177</v>
      </c>
      <c r="E17" s="48" t="s">
        <v>520</v>
      </c>
      <c r="F17" s="48" t="s">
        <v>526</v>
      </c>
      <c r="G17" s="48"/>
      <c r="H17" s="89">
        <v>499</v>
      </c>
      <c r="I17" s="226">
        <v>349</v>
      </c>
      <c r="J17" s="170">
        <v>0</v>
      </c>
      <c r="K17" s="41">
        <v>0</v>
      </c>
      <c r="L17" s="41">
        <v>0</v>
      </c>
      <c r="M17" s="49"/>
      <c r="N17" s="49"/>
      <c r="O17" s="49"/>
      <c r="P17" s="171"/>
      <c r="Q17" s="229">
        <f>SUM(J17:P17)</f>
        <v>0</v>
      </c>
      <c r="R17" s="145">
        <f t="shared" si="1"/>
        <v>0</v>
      </c>
    </row>
    <row r="18" spans="1:19" ht="30.75" customHeight="1" thickBot="1" x14ac:dyDescent="0.3">
      <c r="A18" s="26"/>
      <c r="B18" s="27" t="s">
        <v>392</v>
      </c>
      <c r="C18" s="27" t="s">
        <v>545</v>
      </c>
      <c r="D18" s="27" t="s">
        <v>425</v>
      </c>
      <c r="E18" s="27" t="s">
        <v>518</v>
      </c>
      <c r="F18" s="27" t="s">
        <v>546</v>
      </c>
      <c r="G18" s="28" t="s">
        <v>516</v>
      </c>
      <c r="H18" s="90" t="s">
        <v>456</v>
      </c>
      <c r="I18" s="95" t="s">
        <v>470</v>
      </c>
      <c r="J18" s="230" t="s">
        <v>513</v>
      </c>
      <c r="K18" s="50"/>
      <c r="L18" s="50"/>
      <c r="M18" s="50"/>
      <c r="N18" s="50"/>
      <c r="O18" s="50"/>
      <c r="P18" s="180"/>
      <c r="Q18" s="71" t="s">
        <v>493</v>
      </c>
      <c r="R18" s="58" t="s">
        <v>494</v>
      </c>
    </row>
    <row r="19" spans="1:19" ht="60" customHeight="1" x14ac:dyDescent="0.25">
      <c r="A19" s="152"/>
      <c r="B19" s="45" t="s">
        <v>178</v>
      </c>
      <c r="C19" s="45" t="s">
        <v>179</v>
      </c>
      <c r="D19" s="45" t="s">
        <v>180</v>
      </c>
      <c r="E19" s="45"/>
      <c r="F19" s="45" t="s">
        <v>527</v>
      </c>
      <c r="G19" s="45"/>
      <c r="H19" s="87">
        <v>89</v>
      </c>
      <c r="I19" s="224">
        <v>69</v>
      </c>
      <c r="J19" s="152">
        <v>0</v>
      </c>
      <c r="K19" s="47"/>
      <c r="L19" s="47"/>
      <c r="M19" s="47"/>
      <c r="N19" s="47"/>
      <c r="O19" s="47"/>
      <c r="P19" s="174"/>
      <c r="Q19" s="228">
        <f>SUM(J19:P19)</f>
        <v>0</v>
      </c>
      <c r="R19" s="145">
        <f t="shared" si="1"/>
        <v>0</v>
      </c>
    </row>
    <row r="20" spans="1:19" ht="60" customHeight="1" thickBot="1" x14ac:dyDescent="0.3">
      <c r="A20" s="16"/>
      <c r="B20" s="146" t="s">
        <v>181</v>
      </c>
      <c r="C20" s="146" t="s">
        <v>182</v>
      </c>
      <c r="D20" s="146" t="s">
        <v>175</v>
      </c>
      <c r="E20" s="146"/>
      <c r="F20" s="146" t="s">
        <v>521</v>
      </c>
      <c r="G20" s="146"/>
      <c r="H20" s="147">
        <v>89</v>
      </c>
      <c r="I20" s="235">
        <v>69</v>
      </c>
      <c r="J20" s="16">
        <v>0</v>
      </c>
      <c r="K20" s="69"/>
      <c r="L20" s="69"/>
      <c r="M20" s="69"/>
      <c r="N20" s="69"/>
      <c r="O20" s="69"/>
      <c r="P20" s="18"/>
      <c r="Q20" s="236">
        <f>SUM(J20:P20)</f>
        <v>0</v>
      </c>
      <c r="R20" s="149">
        <f t="shared" si="1"/>
        <v>0</v>
      </c>
    </row>
    <row r="21" spans="1:19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36"/>
      <c r="R21" s="57"/>
    </row>
    <row r="22" spans="1:19" ht="29.25" customHeight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35"/>
      <c r="Q22" s="136"/>
      <c r="R22" s="57"/>
      <c r="S22" s="35"/>
    </row>
    <row r="23" spans="1:19" ht="15.75" thickBot="1" x14ac:dyDescent="0.3">
      <c r="R23" s="57"/>
    </row>
    <row r="24" spans="1:19" ht="21.75" thickBot="1" x14ac:dyDescent="0.4">
      <c r="A24" s="2" t="s">
        <v>543</v>
      </c>
      <c r="D24" s="52">
        <f>SUM(Q4:Q20)</f>
        <v>0</v>
      </c>
    </row>
    <row r="25" spans="1:19" ht="21.75" thickBot="1" x14ac:dyDescent="0.4">
      <c r="A25" s="2" t="s">
        <v>544</v>
      </c>
      <c r="D25" s="60">
        <f>SUM(R4:R20)</f>
        <v>0</v>
      </c>
    </row>
  </sheetData>
  <protectedRanges>
    <protectedRange sqref="J19:J20" name="Rozstęp4"/>
    <protectedRange sqref="J7:N11" name="Rozstęp2"/>
    <protectedRange sqref="J4:P6" name="Rozstęp1"/>
    <protectedRange sqref="J13:L17" name="Rozstęp3"/>
  </protectedRanges>
  <mergeCells count="2">
    <mergeCell ref="A1:B2"/>
    <mergeCell ref="J1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zoomScale="70" zoomScaleNormal="70" workbookViewId="0">
      <selection activeCell="A12" sqref="A12:A13"/>
    </sheetView>
  </sheetViews>
  <sheetFormatPr defaultRowHeight="15" x14ac:dyDescent="0.25"/>
  <cols>
    <col min="1" max="1" width="12.140625" customWidth="1"/>
    <col min="2" max="2" width="18" customWidth="1"/>
    <col min="3" max="3" width="16.42578125" customWidth="1"/>
    <col min="4" max="4" width="15.42578125" customWidth="1"/>
    <col min="5" max="5" width="5.42578125" customWidth="1"/>
    <col min="6" max="6" width="15.42578125" style="56" customWidth="1"/>
    <col min="7" max="7" width="11.5703125" style="56" customWidth="1"/>
    <col min="8" max="8" width="7.85546875" customWidth="1"/>
    <col min="9" max="9" width="7.140625" customWidth="1"/>
    <col min="10" max="11" width="6.85546875" customWidth="1"/>
    <col min="12" max="12" width="7" customWidth="1"/>
    <col min="13" max="13" width="6.85546875" customWidth="1"/>
    <col min="14" max="16" width="6.7109375" customWidth="1"/>
    <col min="17" max="17" width="12.140625" customWidth="1"/>
    <col min="18" max="18" width="15.140625" customWidth="1"/>
  </cols>
  <sheetData>
    <row r="1" spans="1:18" s="34" customFormat="1" ht="36.75" customHeight="1" thickBot="1" x14ac:dyDescent="0.55000000000000004">
      <c r="A1" s="238" t="s">
        <v>480</v>
      </c>
      <c r="B1" s="63"/>
      <c r="C1" s="63"/>
      <c r="D1" s="63"/>
      <c r="E1" s="63"/>
      <c r="F1" s="181"/>
      <c r="G1" s="94"/>
      <c r="H1" s="323" t="s">
        <v>495</v>
      </c>
      <c r="I1" s="324"/>
      <c r="J1" s="324"/>
      <c r="K1" s="324"/>
      <c r="L1" s="324"/>
      <c r="M1" s="324"/>
      <c r="N1" s="324"/>
      <c r="O1" s="324"/>
      <c r="P1" s="325"/>
      <c r="Q1" s="326" t="s">
        <v>483</v>
      </c>
      <c r="R1" s="327"/>
    </row>
    <row r="2" spans="1:18" ht="15" customHeight="1" thickBot="1" x14ac:dyDescent="0.3">
      <c r="A2" s="26"/>
      <c r="B2" s="27" t="s">
        <v>392</v>
      </c>
      <c r="C2" s="27" t="s">
        <v>424</v>
      </c>
      <c r="D2" s="27" t="s">
        <v>468</v>
      </c>
      <c r="E2" s="27" t="s">
        <v>469</v>
      </c>
      <c r="F2" s="91" t="s">
        <v>471</v>
      </c>
      <c r="G2" s="95" t="s">
        <v>470</v>
      </c>
      <c r="H2" s="26" t="s">
        <v>97</v>
      </c>
      <c r="I2" s="27" t="s">
        <v>98</v>
      </c>
      <c r="J2" s="27" t="s">
        <v>99</v>
      </c>
      <c r="K2" s="27" t="s">
        <v>100</v>
      </c>
      <c r="L2" s="27" t="s">
        <v>101</v>
      </c>
      <c r="M2" s="27" t="s">
        <v>102</v>
      </c>
      <c r="N2" s="27" t="s">
        <v>103</v>
      </c>
      <c r="O2" s="27" t="s">
        <v>104</v>
      </c>
      <c r="P2" s="29" t="s">
        <v>105</v>
      </c>
      <c r="Q2" s="71" t="s">
        <v>481</v>
      </c>
      <c r="R2" s="29" t="s">
        <v>482</v>
      </c>
    </row>
    <row r="3" spans="1:18" ht="60" customHeight="1" x14ac:dyDescent="0.25">
      <c r="A3" s="335"/>
      <c r="B3" s="160" t="s">
        <v>106</v>
      </c>
      <c r="C3" s="160" t="s">
        <v>107</v>
      </c>
      <c r="D3" s="160" t="s">
        <v>92</v>
      </c>
      <c r="E3" s="160">
        <v>170</v>
      </c>
      <c r="F3" s="161">
        <v>2499</v>
      </c>
      <c r="G3" s="162">
        <v>1399</v>
      </c>
      <c r="H3" s="163"/>
      <c r="I3" s="164"/>
      <c r="J3" s="67">
        <v>0</v>
      </c>
      <c r="K3" s="67">
        <v>0</v>
      </c>
      <c r="L3" s="67">
        <v>0</v>
      </c>
      <c r="M3" s="67">
        <v>0</v>
      </c>
      <c r="N3" s="67">
        <v>0</v>
      </c>
      <c r="O3" s="67">
        <v>0</v>
      </c>
      <c r="P3" s="165">
        <v>0</v>
      </c>
      <c r="Q3" s="166">
        <f>SUM(H3:P3)</f>
        <v>0</v>
      </c>
      <c r="R3" s="167">
        <f>Q3*G3</f>
        <v>0</v>
      </c>
    </row>
    <row r="4" spans="1:18" ht="60" customHeight="1" x14ac:dyDescent="0.25">
      <c r="A4" s="336"/>
      <c r="B4" s="8" t="s">
        <v>108</v>
      </c>
      <c r="C4" s="8" t="s">
        <v>109</v>
      </c>
      <c r="D4" s="8" t="s">
        <v>110</v>
      </c>
      <c r="E4" s="8">
        <v>150</v>
      </c>
      <c r="F4" s="97">
        <v>2499</v>
      </c>
      <c r="G4" s="139">
        <v>1399</v>
      </c>
      <c r="H4" s="12"/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3">
        <v>0</v>
      </c>
      <c r="Q4" s="19">
        <f t="shared" ref="Q4:Q10" si="0">SUM(H4:P4)</f>
        <v>0</v>
      </c>
      <c r="R4" s="145">
        <f t="shared" ref="R4:R13" si="1">Q4*G4</f>
        <v>0</v>
      </c>
    </row>
    <row r="5" spans="1:18" ht="60" customHeight="1" x14ac:dyDescent="0.25">
      <c r="A5" s="336"/>
      <c r="B5" s="8" t="s">
        <v>111</v>
      </c>
      <c r="C5" s="8" t="s">
        <v>112</v>
      </c>
      <c r="D5" s="8" t="s">
        <v>92</v>
      </c>
      <c r="E5" s="8">
        <v>130</v>
      </c>
      <c r="F5" s="97">
        <v>2299</v>
      </c>
      <c r="G5" s="139">
        <v>1349</v>
      </c>
      <c r="H5" s="12"/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3">
        <v>0</v>
      </c>
      <c r="Q5" s="19">
        <f t="shared" si="0"/>
        <v>0</v>
      </c>
      <c r="R5" s="145">
        <f t="shared" si="1"/>
        <v>0</v>
      </c>
    </row>
    <row r="6" spans="1:18" ht="60" customHeight="1" x14ac:dyDescent="0.25">
      <c r="A6" s="337"/>
      <c r="B6" s="8" t="s">
        <v>113</v>
      </c>
      <c r="C6" s="8" t="s">
        <v>114</v>
      </c>
      <c r="D6" s="8" t="s">
        <v>92</v>
      </c>
      <c r="E6" s="8">
        <v>110</v>
      </c>
      <c r="F6" s="97">
        <v>2099</v>
      </c>
      <c r="G6" s="139">
        <v>1249</v>
      </c>
      <c r="H6" s="14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9"/>
      <c r="P6" s="15"/>
      <c r="Q6" s="19">
        <f t="shared" si="0"/>
        <v>0</v>
      </c>
      <c r="R6" s="145">
        <f t="shared" si="1"/>
        <v>0</v>
      </c>
    </row>
    <row r="7" spans="1:18" ht="60" customHeight="1" x14ac:dyDescent="0.25">
      <c r="A7" s="338"/>
      <c r="B7" s="8" t="s">
        <v>115</v>
      </c>
      <c r="C7" s="8" t="s">
        <v>116</v>
      </c>
      <c r="D7" s="8" t="s">
        <v>92</v>
      </c>
      <c r="E7" s="8">
        <v>130</v>
      </c>
      <c r="F7" s="97">
        <v>1999</v>
      </c>
      <c r="G7" s="139">
        <v>1299</v>
      </c>
      <c r="H7" s="12"/>
      <c r="I7" s="9"/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3">
        <v>0</v>
      </c>
      <c r="Q7" s="19">
        <f t="shared" si="0"/>
        <v>0</v>
      </c>
      <c r="R7" s="145">
        <f t="shared" si="1"/>
        <v>0</v>
      </c>
    </row>
    <row r="8" spans="1:18" ht="60" customHeight="1" x14ac:dyDescent="0.25">
      <c r="A8" s="336"/>
      <c r="B8" s="8" t="s">
        <v>117</v>
      </c>
      <c r="C8" s="8" t="s">
        <v>118</v>
      </c>
      <c r="D8" s="8" t="s">
        <v>92</v>
      </c>
      <c r="E8" s="8">
        <v>110</v>
      </c>
      <c r="F8" s="97">
        <v>1799</v>
      </c>
      <c r="G8" s="139">
        <v>1199</v>
      </c>
      <c r="H8" s="14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3">
        <v>0</v>
      </c>
      <c r="Q8" s="19">
        <f t="shared" si="0"/>
        <v>0</v>
      </c>
      <c r="R8" s="145">
        <f t="shared" si="1"/>
        <v>0</v>
      </c>
    </row>
    <row r="9" spans="1:18" ht="60" customHeight="1" x14ac:dyDescent="0.25">
      <c r="A9" s="336"/>
      <c r="B9" s="8" t="s">
        <v>119</v>
      </c>
      <c r="C9" s="8" t="s">
        <v>120</v>
      </c>
      <c r="D9" s="8" t="s">
        <v>110</v>
      </c>
      <c r="E9" s="8">
        <v>90</v>
      </c>
      <c r="F9" s="97">
        <v>1399</v>
      </c>
      <c r="G9" s="139">
        <v>859</v>
      </c>
      <c r="H9" s="14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9"/>
      <c r="P9" s="15"/>
      <c r="Q9" s="19">
        <f t="shared" si="0"/>
        <v>0</v>
      </c>
      <c r="R9" s="145">
        <f t="shared" si="1"/>
        <v>0</v>
      </c>
    </row>
    <row r="10" spans="1:18" ht="60" customHeight="1" thickBot="1" x14ac:dyDescent="0.3">
      <c r="A10" s="339"/>
      <c r="B10" s="168" t="s">
        <v>121</v>
      </c>
      <c r="C10" s="168" t="s">
        <v>122</v>
      </c>
      <c r="D10" s="168" t="s">
        <v>92</v>
      </c>
      <c r="E10" s="168">
        <v>70</v>
      </c>
      <c r="F10" s="169">
        <v>1199</v>
      </c>
      <c r="G10" s="140">
        <v>749</v>
      </c>
      <c r="H10" s="170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9"/>
      <c r="P10" s="171"/>
      <c r="Q10" s="172">
        <f t="shared" si="0"/>
        <v>0</v>
      </c>
      <c r="R10" s="173">
        <f t="shared" si="1"/>
        <v>0</v>
      </c>
    </row>
    <row r="11" spans="1:18" ht="15.75" thickBot="1" x14ac:dyDescent="0.3">
      <c r="A11" s="176"/>
      <c r="B11" s="177"/>
      <c r="C11" s="177"/>
      <c r="D11" s="177"/>
      <c r="E11" s="177"/>
      <c r="F11" s="178"/>
      <c r="G11" s="179"/>
      <c r="H11" s="26" t="s">
        <v>477</v>
      </c>
      <c r="I11" s="27" t="s">
        <v>478</v>
      </c>
      <c r="J11" s="27" t="s">
        <v>97</v>
      </c>
      <c r="K11" s="27" t="s">
        <v>98</v>
      </c>
      <c r="L11" s="27" t="s">
        <v>99</v>
      </c>
      <c r="M11" s="27" t="s">
        <v>100</v>
      </c>
      <c r="N11" s="27" t="s">
        <v>101</v>
      </c>
      <c r="O11" s="72" t="s">
        <v>479</v>
      </c>
      <c r="P11" s="180"/>
      <c r="Q11" s="71" t="s">
        <v>481</v>
      </c>
      <c r="R11" s="29" t="s">
        <v>482</v>
      </c>
    </row>
    <row r="12" spans="1:18" ht="50.25" customHeight="1" x14ac:dyDescent="0.25">
      <c r="A12" s="340"/>
      <c r="B12" s="42" t="s">
        <v>472</v>
      </c>
      <c r="C12" s="42" t="s">
        <v>475</v>
      </c>
      <c r="D12" s="42" t="s">
        <v>476</v>
      </c>
      <c r="E12" s="42">
        <v>60</v>
      </c>
      <c r="F12" s="96">
        <v>699</v>
      </c>
      <c r="G12" s="138">
        <v>499</v>
      </c>
      <c r="H12" s="152">
        <f t="shared" ref="H12:O13" si="2">SUM(H3:H11)</f>
        <v>0</v>
      </c>
      <c r="I12" s="25">
        <f t="shared" si="2"/>
        <v>0</v>
      </c>
      <c r="J12" s="25"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174"/>
      <c r="Q12" s="175">
        <f>SUM(H12:O12)</f>
        <v>0</v>
      </c>
      <c r="R12" s="153">
        <f t="shared" si="1"/>
        <v>0</v>
      </c>
    </row>
    <row r="13" spans="1:18" ht="50.25" customHeight="1" thickBot="1" x14ac:dyDescent="0.3">
      <c r="A13" s="358"/>
      <c r="B13" s="33" t="s">
        <v>473</v>
      </c>
      <c r="C13" s="33" t="s">
        <v>474</v>
      </c>
      <c r="D13" s="33" t="s">
        <v>476</v>
      </c>
      <c r="E13" s="33">
        <v>50</v>
      </c>
      <c r="F13" s="99">
        <v>549</v>
      </c>
      <c r="G13" s="158">
        <v>399</v>
      </c>
      <c r="H13" s="16">
        <v>0</v>
      </c>
      <c r="I13" s="17">
        <f t="shared" si="2"/>
        <v>0</v>
      </c>
      <c r="J13" s="17">
        <v>0</v>
      </c>
      <c r="K13" s="17">
        <v>0</v>
      </c>
      <c r="L13" s="17">
        <v>0</v>
      </c>
      <c r="M13" s="17">
        <f t="shared" si="2"/>
        <v>0</v>
      </c>
      <c r="N13" s="17">
        <v>0</v>
      </c>
      <c r="O13" s="17">
        <f t="shared" si="2"/>
        <v>0</v>
      </c>
      <c r="P13" s="18"/>
      <c r="Q13" s="159">
        <f>SUM(H13:O13)</f>
        <v>0</v>
      </c>
      <c r="R13" s="149">
        <f t="shared" si="1"/>
        <v>0</v>
      </c>
    </row>
    <row r="14" spans="1:18" ht="27" customHeight="1" thickBot="1" x14ac:dyDescent="0.4">
      <c r="A14" s="2"/>
      <c r="I14" s="59"/>
      <c r="O14" s="333" t="s">
        <v>483</v>
      </c>
      <c r="P14" s="334"/>
      <c r="Q14" s="156">
        <f>SUM(Q3:Q13)</f>
        <v>0</v>
      </c>
      <c r="R14" s="157">
        <f>SUM(R3:R13)</f>
        <v>0</v>
      </c>
    </row>
    <row r="15" spans="1:18" ht="23.25" customHeight="1" thickBot="1" x14ac:dyDescent="0.4">
      <c r="A15" s="2"/>
      <c r="C15" s="6"/>
    </row>
    <row r="16" spans="1:18" ht="15" customHeight="1" thickBot="1" x14ac:dyDescent="0.3">
      <c r="A16" s="26"/>
      <c r="B16" s="27" t="s">
        <v>392</v>
      </c>
      <c r="C16" s="27" t="s">
        <v>424</v>
      </c>
      <c r="D16" s="27" t="s">
        <v>546</v>
      </c>
      <c r="E16" s="27" t="s">
        <v>469</v>
      </c>
      <c r="F16" s="91" t="s">
        <v>471</v>
      </c>
      <c r="G16" s="98" t="s">
        <v>470</v>
      </c>
      <c r="H16" s="332" t="s">
        <v>542</v>
      </c>
      <c r="I16" s="332"/>
      <c r="J16" s="328" t="s">
        <v>483</v>
      </c>
      <c r="K16" s="329"/>
    </row>
    <row r="17" spans="1:47" ht="60" customHeight="1" x14ac:dyDescent="0.25">
      <c r="A17" s="340"/>
      <c r="B17" s="160" t="s">
        <v>232</v>
      </c>
      <c r="C17" s="160" t="s">
        <v>233</v>
      </c>
      <c r="D17" s="160" t="s">
        <v>535</v>
      </c>
      <c r="E17" s="160">
        <v>170</v>
      </c>
      <c r="F17" s="161">
        <v>999</v>
      </c>
      <c r="G17" s="162">
        <v>499</v>
      </c>
      <c r="H17" s="330">
        <v>0</v>
      </c>
      <c r="I17" s="331"/>
      <c r="J17" s="321">
        <f>H17*G17</f>
        <v>0</v>
      </c>
      <c r="K17" s="32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>
        <v>0</v>
      </c>
      <c r="AJ17" s="3"/>
      <c r="AK17" s="3"/>
      <c r="AL17" s="3"/>
      <c r="AM17" s="3"/>
      <c r="AN17" s="3"/>
      <c r="AO17" s="3"/>
      <c r="AP17" s="3"/>
      <c r="AQ17" s="3"/>
      <c r="AR17" s="3"/>
      <c r="AT17">
        <f t="shared" ref="AT17:AT29" si="3">SUM(H17:AS17)</f>
        <v>0</v>
      </c>
      <c r="AU17" s="6" t="e">
        <f>SUMPRODUCT(H17:AR17*'#NARTY'!#REF!)</f>
        <v>#REF!</v>
      </c>
    </row>
    <row r="18" spans="1:47" ht="60" customHeight="1" x14ac:dyDescent="0.25">
      <c r="A18" s="341"/>
      <c r="B18" s="8" t="s">
        <v>234</v>
      </c>
      <c r="C18" s="8" t="s">
        <v>235</v>
      </c>
      <c r="D18" s="8" t="s">
        <v>535</v>
      </c>
      <c r="E18" s="8">
        <v>170</v>
      </c>
      <c r="F18" s="97">
        <v>999</v>
      </c>
      <c r="G18" s="139">
        <v>499</v>
      </c>
      <c r="H18" s="311">
        <v>0</v>
      </c>
      <c r="I18" s="311"/>
      <c r="J18" s="316">
        <f>H18*G18</f>
        <v>0</v>
      </c>
      <c r="K18" s="3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>
        <v>0</v>
      </c>
      <c r="AJ18" s="3"/>
      <c r="AK18" s="3"/>
      <c r="AL18" s="3"/>
      <c r="AM18" s="3"/>
      <c r="AN18" s="3"/>
      <c r="AO18" s="3"/>
      <c r="AP18" s="3"/>
      <c r="AQ18" s="3"/>
      <c r="AR18" s="3"/>
      <c r="AT18">
        <f t="shared" si="3"/>
        <v>0</v>
      </c>
      <c r="AU18" s="6" t="e">
        <f>SUMPRODUCT(H18:AR18*'#NARTY'!#REF!)</f>
        <v>#REF!</v>
      </c>
    </row>
    <row r="19" spans="1:47" ht="60" customHeight="1" x14ac:dyDescent="0.25">
      <c r="A19" s="341"/>
      <c r="B19" s="8" t="s">
        <v>236</v>
      </c>
      <c r="C19" s="8" t="s">
        <v>237</v>
      </c>
      <c r="D19" s="8" t="s">
        <v>535</v>
      </c>
      <c r="E19" s="8">
        <v>130</v>
      </c>
      <c r="F19" s="97">
        <v>999</v>
      </c>
      <c r="G19" s="139">
        <v>499</v>
      </c>
      <c r="H19" s="311">
        <v>0</v>
      </c>
      <c r="I19" s="311"/>
      <c r="J19" s="316">
        <f t="shared" ref="J19:J29" si="4">H19*G19</f>
        <v>0</v>
      </c>
      <c r="K19" s="3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>
        <v>0</v>
      </c>
      <c r="AJ19" s="3"/>
      <c r="AK19" s="3"/>
      <c r="AL19" s="3"/>
      <c r="AM19" s="3"/>
      <c r="AN19" s="3"/>
      <c r="AO19" s="3"/>
      <c r="AP19" s="3"/>
      <c r="AQ19" s="3"/>
      <c r="AR19" s="3"/>
      <c r="AT19">
        <f t="shared" si="3"/>
        <v>0</v>
      </c>
      <c r="AU19" s="6" t="e">
        <f>SUMPRODUCT(H19:AR19*'#NARTY'!#REF!)</f>
        <v>#REF!</v>
      </c>
    </row>
    <row r="20" spans="1:47" ht="60" customHeight="1" x14ac:dyDescent="0.25">
      <c r="A20" s="341"/>
      <c r="B20" s="8" t="s">
        <v>238</v>
      </c>
      <c r="C20" s="8" t="s">
        <v>239</v>
      </c>
      <c r="D20" s="8" t="s">
        <v>535</v>
      </c>
      <c r="E20" s="8">
        <v>130</v>
      </c>
      <c r="F20" s="97">
        <v>999</v>
      </c>
      <c r="G20" s="139">
        <v>499</v>
      </c>
      <c r="H20" s="311">
        <v>0</v>
      </c>
      <c r="I20" s="311"/>
      <c r="J20" s="316">
        <f t="shared" si="4"/>
        <v>0</v>
      </c>
      <c r="K20" s="3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>
        <v>0</v>
      </c>
      <c r="AJ20" s="3"/>
      <c r="AK20" s="3"/>
      <c r="AL20" s="3"/>
      <c r="AM20" s="3"/>
      <c r="AN20" s="3"/>
      <c r="AO20" s="3"/>
      <c r="AP20" s="3"/>
      <c r="AQ20" s="3"/>
      <c r="AR20" s="3"/>
      <c r="AT20">
        <f t="shared" si="3"/>
        <v>0</v>
      </c>
      <c r="AU20" s="6" t="e">
        <f>SUMPRODUCT(H20:AR20*'#NARTY'!#REF!)</f>
        <v>#REF!</v>
      </c>
    </row>
    <row r="21" spans="1:47" ht="60" customHeight="1" x14ac:dyDescent="0.25">
      <c r="A21" s="341"/>
      <c r="B21" s="8" t="s">
        <v>1</v>
      </c>
      <c r="C21" s="8" t="s">
        <v>3</v>
      </c>
      <c r="D21" s="8" t="s">
        <v>535</v>
      </c>
      <c r="E21" s="8">
        <v>130</v>
      </c>
      <c r="F21" s="97">
        <v>999</v>
      </c>
      <c r="G21" s="139">
        <v>499</v>
      </c>
      <c r="H21" s="311">
        <v>0</v>
      </c>
      <c r="I21" s="311"/>
      <c r="J21" s="316">
        <f t="shared" si="4"/>
        <v>0</v>
      </c>
      <c r="K21" s="3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>
        <v>0</v>
      </c>
      <c r="AJ21" s="3"/>
      <c r="AK21" s="3"/>
      <c r="AL21" s="3"/>
      <c r="AM21" s="3"/>
      <c r="AN21" s="3"/>
      <c r="AO21" s="3"/>
      <c r="AP21" s="3"/>
      <c r="AQ21" s="3"/>
      <c r="AR21" s="3"/>
      <c r="AT21">
        <f t="shared" si="3"/>
        <v>0</v>
      </c>
      <c r="AU21" s="6" t="e">
        <f>SUMPRODUCT(H21:AR21*'#NARTY'!#REF!)</f>
        <v>#REF!</v>
      </c>
    </row>
    <row r="22" spans="1:47" ht="60" customHeight="1" x14ac:dyDescent="0.25">
      <c r="A22" s="341"/>
      <c r="B22" s="8" t="s">
        <v>4</v>
      </c>
      <c r="C22" s="8" t="s">
        <v>8</v>
      </c>
      <c r="D22" s="8" t="s">
        <v>535</v>
      </c>
      <c r="E22" s="8">
        <v>130</v>
      </c>
      <c r="F22" s="97">
        <v>999</v>
      </c>
      <c r="G22" s="139">
        <v>499</v>
      </c>
      <c r="H22" s="311">
        <v>0</v>
      </c>
      <c r="I22" s="311"/>
      <c r="J22" s="316">
        <f t="shared" si="4"/>
        <v>0</v>
      </c>
      <c r="K22" s="3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>
        <v>0</v>
      </c>
      <c r="AJ22" s="3"/>
      <c r="AK22" s="3"/>
      <c r="AL22" s="3"/>
      <c r="AM22" s="3"/>
      <c r="AN22" s="3"/>
      <c r="AO22" s="3"/>
      <c r="AP22" s="3"/>
      <c r="AQ22" s="3"/>
      <c r="AR22" s="3"/>
      <c r="AT22">
        <f t="shared" si="3"/>
        <v>0</v>
      </c>
      <c r="AU22" s="6" t="e">
        <f>SUMPRODUCT(H22:AR22*'#NARTY'!#REF!)</f>
        <v>#REF!</v>
      </c>
    </row>
    <row r="23" spans="1:47" ht="60" customHeight="1" x14ac:dyDescent="0.25">
      <c r="A23" s="341"/>
      <c r="B23" s="8" t="s">
        <v>0</v>
      </c>
      <c r="C23" s="8" t="s">
        <v>5</v>
      </c>
      <c r="D23" s="8" t="s">
        <v>535</v>
      </c>
      <c r="E23" s="8"/>
      <c r="F23" s="97">
        <v>89</v>
      </c>
      <c r="G23" s="139">
        <v>49</v>
      </c>
      <c r="H23" s="311">
        <v>0</v>
      </c>
      <c r="I23" s="311"/>
      <c r="J23" s="316">
        <f t="shared" si="4"/>
        <v>0</v>
      </c>
      <c r="K23" s="3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>
        <v>0</v>
      </c>
      <c r="AJ23" s="3"/>
      <c r="AK23" s="3"/>
      <c r="AL23" s="3"/>
      <c r="AM23" s="3"/>
      <c r="AN23" s="3"/>
      <c r="AO23" s="3"/>
      <c r="AP23" s="3"/>
      <c r="AQ23" s="3"/>
      <c r="AR23" s="3"/>
      <c r="AT23">
        <f t="shared" si="3"/>
        <v>0</v>
      </c>
      <c r="AU23" s="6" t="e">
        <f>SUMPRODUCT(H23:AR23*'#NARTY'!#REF!)</f>
        <v>#REF!</v>
      </c>
    </row>
    <row r="24" spans="1:47" ht="60" customHeight="1" x14ac:dyDescent="0.25">
      <c r="A24" s="341"/>
      <c r="B24" s="8" t="s">
        <v>2</v>
      </c>
      <c r="C24" s="8" t="s">
        <v>9</v>
      </c>
      <c r="D24" s="8" t="s">
        <v>535</v>
      </c>
      <c r="E24" s="8"/>
      <c r="F24" s="97">
        <v>89</v>
      </c>
      <c r="G24" s="139">
        <v>49</v>
      </c>
      <c r="H24" s="311">
        <v>0</v>
      </c>
      <c r="I24" s="311"/>
      <c r="J24" s="316">
        <f t="shared" si="4"/>
        <v>0</v>
      </c>
      <c r="K24" s="317"/>
      <c r="L24" s="320"/>
      <c r="M24" s="32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>
        <v>0</v>
      </c>
      <c r="AJ24" s="3"/>
      <c r="AK24" s="3"/>
      <c r="AL24" s="3"/>
      <c r="AM24" s="3"/>
      <c r="AN24" s="3"/>
      <c r="AO24" s="3"/>
      <c r="AP24" s="3"/>
      <c r="AQ24" s="3"/>
      <c r="AR24" s="3"/>
      <c r="AT24">
        <f t="shared" si="3"/>
        <v>0</v>
      </c>
      <c r="AU24" s="6" t="e">
        <f>SUMPRODUCT(H24:AR24*'#NARTY'!#REF!)</f>
        <v>#REF!</v>
      </c>
    </row>
    <row r="25" spans="1:47" ht="60" customHeight="1" x14ac:dyDescent="0.25">
      <c r="A25" s="341"/>
      <c r="B25" s="8" t="s">
        <v>7</v>
      </c>
      <c r="C25" s="8" t="s">
        <v>6</v>
      </c>
      <c r="D25" s="8" t="s">
        <v>535</v>
      </c>
      <c r="E25" s="8"/>
      <c r="F25" s="97">
        <v>89</v>
      </c>
      <c r="G25" s="139">
        <v>49</v>
      </c>
      <c r="H25" s="311">
        <v>0</v>
      </c>
      <c r="I25" s="311"/>
      <c r="J25" s="316">
        <f t="shared" si="4"/>
        <v>0</v>
      </c>
      <c r="K25" s="317"/>
      <c r="L25" s="320"/>
      <c r="M25" s="32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>
        <v>0</v>
      </c>
      <c r="AJ25" s="3"/>
      <c r="AK25" s="3"/>
      <c r="AL25" s="3"/>
      <c r="AM25" s="3"/>
      <c r="AN25" s="3"/>
      <c r="AO25" s="3"/>
      <c r="AP25" s="3"/>
      <c r="AQ25" s="3"/>
      <c r="AR25" s="3"/>
      <c r="AT25">
        <f t="shared" si="3"/>
        <v>0</v>
      </c>
      <c r="AU25" s="6" t="e">
        <f>SUMPRODUCT(H25:AR25*'#NARTY'!#REF!)</f>
        <v>#REF!</v>
      </c>
    </row>
    <row r="26" spans="1:47" ht="60" customHeight="1" x14ac:dyDescent="0.25">
      <c r="A26" s="341"/>
      <c r="B26" s="8" t="s">
        <v>11</v>
      </c>
      <c r="C26" s="8" t="s">
        <v>10</v>
      </c>
      <c r="D26" s="8" t="s">
        <v>535</v>
      </c>
      <c r="E26" s="8"/>
      <c r="F26" s="97">
        <v>89</v>
      </c>
      <c r="G26" s="139">
        <v>49</v>
      </c>
      <c r="H26" s="311">
        <v>0</v>
      </c>
      <c r="I26" s="311"/>
      <c r="J26" s="316">
        <f t="shared" si="4"/>
        <v>0</v>
      </c>
      <c r="K26" s="3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>
        <v>0</v>
      </c>
      <c r="AJ26" s="3"/>
      <c r="AK26" s="3"/>
      <c r="AL26" s="3"/>
      <c r="AM26" s="3"/>
      <c r="AN26" s="3"/>
      <c r="AO26" s="3"/>
      <c r="AP26" s="3"/>
      <c r="AQ26" s="3"/>
      <c r="AR26" s="3"/>
      <c r="AT26">
        <f t="shared" si="3"/>
        <v>0</v>
      </c>
      <c r="AU26" s="6" t="e">
        <f>SUMPRODUCT(H26:AR26*'#NARTY'!#REF!)</f>
        <v>#REF!</v>
      </c>
    </row>
    <row r="27" spans="1:47" ht="60" customHeight="1" x14ac:dyDescent="0.25">
      <c r="A27" s="31"/>
      <c r="B27" s="8" t="s">
        <v>222</v>
      </c>
      <c r="C27" s="8" t="s">
        <v>223</v>
      </c>
      <c r="D27" s="8" t="s">
        <v>536</v>
      </c>
      <c r="E27" s="8"/>
      <c r="F27" s="97">
        <v>89</v>
      </c>
      <c r="G27" s="139">
        <v>49</v>
      </c>
      <c r="H27" s="311">
        <v>0</v>
      </c>
      <c r="I27" s="311"/>
      <c r="J27" s="316">
        <f t="shared" si="4"/>
        <v>0</v>
      </c>
      <c r="K27" s="3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>
        <v>0</v>
      </c>
      <c r="AJ27" s="3"/>
      <c r="AK27" s="3"/>
      <c r="AL27" s="3"/>
      <c r="AM27" s="3"/>
      <c r="AN27" s="3"/>
      <c r="AO27" s="3"/>
      <c r="AP27" s="3"/>
      <c r="AQ27" s="3"/>
      <c r="AR27" s="3"/>
      <c r="AT27">
        <f t="shared" si="3"/>
        <v>0</v>
      </c>
      <c r="AU27" s="6" t="e">
        <f>SUMPRODUCT(H27:AR27*'#NARTY'!#REF!)</f>
        <v>#REF!</v>
      </c>
    </row>
    <row r="28" spans="1:47" ht="60" customHeight="1" x14ac:dyDescent="0.25">
      <c r="A28" s="31"/>
      <c r="B28" s="8" t="s">
        <v>224</v>
      </c>
      <c r="C28" s="8" t="s">
        <v>225</v>
      </c>
      <c r="D28" s="8" t="s">
        <v>537</v>
      </c>
      <c r="E28" s="8"/>
      <c r="F28" s="97">
        <v>999</v>
      </c>
      <c r="G28" s="139">
        <v>499</v>
      </c>
      <c r="H28" s="311">
        <v>0</v>
      </c>
      <c r="I28" s="311"/>
      <c r="J28" s="316">
        <f t="shared" si="4"/>
        <v>0</v>
      </c>
      <c r="K28" s="3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T28">
        <f t="shared" si="3"/>
        <v>0</v>
      </c>
      <c r="AU28" s="6" t="e">
        <f>SUMPRODUCT(H28:AR28*'#NARTY'!#REF!)</f>
        <v>#REF!</v>
      </c>
    </row>
    <row r="29" spans="1:47" ht="60" customHeight="1" thickBot="1" x14ac:dyDescent="0.3">
      <c r="A29" s="32"/>
      <c r="B29" s="33" t="s">
        <v>226</v>
      </c>
      <c r="C29" s="33" t="s">
        <v>227</v>
      </c>
      <c r="D29" s="33" t="s">
        <v>538</v>
      </c>
      <c r="E29" s="33"/>
      <c r="F29" s="99">
        <v>99</v>
      </c>
      <c r="G29" s="158">
        <v>59</v>
      </c>
      <c r="H29" s="315">
        <v>0</v>
      </c>
      <c r="I29" s="315"/>
      <c r="J29" s="318">
        <f t="shared" si="4"/>
        <v>0</v>
      </c>
      <c r="K29" s="31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>
        <v>0</v>
      </c>
      <c r="AJ29" s="3"/>
      <c r="AK29" s="3"/>
      <c r="AL29" s="3"/>
      <c r="AM29" s="3"/>
      <c r="AN29" s="3"/>
      <c r="AO29" s="3"/>
      <c r="AP29" s="3"/>
      <c r="AQ29" s="3"/>
      <c r="AR29" s="3"/>
      <c r="AT29">
        <f t="shared" si="3"/>
        <v>0</v>
      </c>
      <c r="AU29" s="6" t="e">
        <f>SUMPRODUCT(H29:AR29*'#NARTY'!#REF!)</f>
        <v>#REF!</v>
      </c>
    </row>
    <row r="30" spans="1:47" ht="21.75" thickBot="1" x14ac:dyDescent="0.4">
      <c r="A30" s="2"/>
      <c r="G30" s="100" t="s">
        <v>483</v>
      </c>
      <c r="H30" s="312">
        <f>SUM(H17:I29)</f>
        <v>0</v>
      </c>
      <c r="I30" s="312"/>
      <c r="J30" s="313">
        <f>SUM(J17:K29)</f>
        <v>0</v>
      </c>
      <c r="K30" s="314"/>
    </row>
    <row r="31" spans="1:47" ht="21" x14ac:dyDescent="0.35">
      <c r="A31" s="2" t="s">
        <v>543</v>
      </c>
      <c r="D31" s="30">
        <f>SUM(H30+Q14)</f>
        <v>0</v>
      </c>
    </row>
    <row r="32" spans="1:47" ht="21.75" thickBot="1" x14ac:dyDescent="0.4">
      <c r="A32" s="2" t="s">
        <v>544</v>
      </c>
      <c r="D32" s="134">
        <f>J30+R14</f>
        <v>0</v>
      </c>
    </row>
  </sheetData>
  <protectedRanges>
    <protectedRange sqref="H17:I29" name="Rozstęp1"/>
  </protectedRanges>
  <mergeCells count="39">
    <mergeCell ref="A3:A6"/>
    <mergeCell ref="A7:A10"/>
    <mergeCell ref="A17:A22"/>
    <mergeCell ref="A23:A26"/>
    <mergeCell ref="H21:I21"/>
    <mergeCell ref="A12:A13"/>
    <mergeCell ref="H1:P1"/>
    <mergeCell ref="Q1:R1"/>
    <mergeCell ref="J16:K16"/>
    <mergeCell ref="H22:I22"/>
    <mergeCell ref="H23:I23"/>
    <mergeCell ref="J21:K21"/>
    <mergeCell ref="J19:K19"/>
    <mergeCell ref="H17:I17"/>
    <mergeCell ref="H18:I18"/>
    <mergeCell ref="H19:I19"/>
    <mergeCell ref="H16:I16"/>
    <mergeCell ref="J22:K22"/>
    <mergeCell ref="J23:K23"/>
    <mergeCell ref="O14:P14"/>
    <mergeCell ref="H24:I24"/>
    <mergeCell ref="H25:I25"/>
    <mergeCell ref="J18:K18"/>
    <mergeCell ref="J20:K20"/>
    <mergeCell ref="H20:I20"/>
    <mergeCell ref="L24:M25"/>
    <mergeCell ref="J26:K26"/>
    <mergeCell ref="J24:K24"/>
    <mergeCell ref="J25:K25"/>
    <mergeCell ref="J17:K17"/>
    <mergeCell ref="H26:I26"/>
    <mergeCell ref="H30:I30"/>
    <mergeCell ref="J30:K30"/>
    <mergeCell ref="H27:I27"/>
    <mergeCell ref="H28:I28"/>
    <mergeCell ref="H29:I29"/>
    <mergeCell ref="J27:K27"/>
    <mergeCell ref="J28:K28"/>
    <mergeCell ref="J29:K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5" zoomScaleNormal="85" workbookViewId="0">
      <selection activeCell="A7" sqref="A3:A7"/>
    </sheetView>
  </sheetViews>
  <sheetFormatPr defaultRowHeight="15" x14ac:dyDescent="0.25"/>
  <cols>
    <col min="1" max="1" width="12.140625" customWidth="1"/>
    <col min="2" max="2" width="48.42578125" customWidth="1"/>
    <col min="3" max="3" width="17.140625" customWidth="1"/>
    <col min="4" max="4" width="12.140625" customWidth="1"/>
    <col min="5" max="5" width="17" customWidth="1"/>
    <col min="6" max="6" width="33.5703125" customWidth="1"/>
    <col min="7" max="7" width="14.5703125" customWidth="1"/>
    <col min="8" max="8" width="12.140625" customWidth="1"/>
    <col min="9" max="9" width="15.140625" customWidth="1"/>
    <col min="10" max="10" width="14.7109375" customWidth="1"/>
  </cols>
  <sheetData>
    <row r="1" spans="1:10" ht="37.5" customHeight="1" thickBot="1" x14ac:dyDescent="0.55000000000000004">
      <c r="A1" s="239" t="s">
        <v>381</v>
      </c>
      <c r="B1" s="240"/>
      <c r="C1" s="63"/>
      <c r="D1" s="63"/>
      <c r="E1" s="63"/>
      <c r="F1" s="241"/>
      <c r="G1" s="345" t="s">
        <v>495</v>
      </c>
      <c r="H1" s="346"/>
      <c r="I1" s="346"/>
      <c r="J1" s="347"/>
    </row>
    <row r="2" spans="1:10" ht="15" customHeight="1" thickBot="1" x14ac:dyDescent="0.3">
      <c r="A2" s="26"/>
      <c r="B2" s="27" t="s">
        <v>392</v>
      </c>
      <c r="C2" s="27" t="s">
        <v>424</v>
      </c>
      <c r="D2" s="27" t="s">
        <v>425</v>
      </c>
      <c r="E2" s="27" t="s">
        <v>427</v>
      </c>
      <c r="F2" s="27" t="s">
        <v>428</v>
      </c>
      <c r="G2" s="46" t="s">
        <v>456</v>
      </c>
      <c r="H2" s="27" t="s">
        <v>344</v>
      </c>
      <c r="I2" s="27" t="s">
        <v>493</v>
      </c>
      <c r="J2" s="29" t="s">
        <v>494</v>
      </c>
    </row>
    <row r="3" spans="1:10" x14ac:dyDescent="0.25">
      <c r="A3" s="66"/>
      <c r="B3" s="160" t="s">
        <v>87</v>
      </c>
      <c r="C3" s="160" t="s">
        <v>88</v>
      </c>
      <c r="D3" s="160" t="s">
        <v>89</v>
      </c>
      <c r="E3" s="182" t="s">
        <v>438</v>
      </c>
      <c r="F3" s="160" t="s">
        <v>426</v>
      </c>
      <c r="G3" s="183">
        <v>1999</v>
      </c>
      <c r="H3" s="184">
        <v>1499</v>
      </c>
      <c r="I3" s="67"/>
      <c r="J3" s="167">
        <f t="shared" ref="J3:J11" si="0">I3*H3</f>
        <v>0</v>
      </c>
    </row>
    <row r="4" spans="1:10" x14ac:dyDescent="0.25">
      <c r="A4" s="14"/>
      <c r="B4" s="8" t="s">
        <v>90</v>
      </c>
      <c r="C4" s="8" t="s">
        <v>91</v>
      </c>
      <c r="D4" s="8" t="s">
        <v>92</v>
      </c>
      <c r="E4" s="20" t="s">
        <v>439</v>
      </c>
      <c r="F4" s="8" t="s">
        <v>426</v>
      </c>
      <c r="G4" s="22">
        <v>1899</v>
      </c>
      <c r="H4" s="141">
        <v>1299</v>
      </c>
      <c r="I4" s="10"/>
      <c r="J4" s="145">
        <f t="shared" si="0"/>
        <v>0</v>
      </c>
    </row>
    <row r="5" spans="1:10" x14ac:dyDescent="0.25">
      <c r="A5" s="14"/>
      <c r="B5" s="8" t="s">
        <v>93</v>
      </c>
      <c r="C5" s="8" t="s">
        <v>94</v>
      </c>
      <c r="D5" s="8" t="s">
        <v>92</v>
      </c>
      <c r="E5" s="20" t="s">
        <v>429</v>
      </c>
      <c r="F5" s="8" t="s">
        <v>426</v>
      </c>
      <c r="G5" s="22">
        <v>1199</v>
      </c>
      <c r="H5" s="141">
        <v>699</v>
      </c>
      <c r="I5" s="10"/>
      <c r="J5" s="145">
        <f t="shared" si="0"/>
        <v>0</v>
      </c>
    </row>
    <row r="6" spans="1:10" x14ac:dyDescent="0.25">
      <c r="A6" s="14"/>
      <c r="B6" s="8" t="s">
        <v>95</v>
      </c>
      <c r="C6" s="8" t="s">
        <v>96</v>
      </c>
      <c r="D6" s="8" t="s">
        <v>92</v>
      </c>
      <c r="E6" s="20" t="s">
        <v>430</v>
      </c>
      <c r="F6" s="8" t="s">
        <v>426</v>
      </c>
      <c r="G6" s="22">
        <v>1099</v>
      </c>
      <c r="H6" s="141">
        <v>699</v>
      </c>
      <c r="I6" s="10"/>
      <c r="J6" s="145">
        <f t="shared" si="0"/>
        <v>0</v>
      </c>
    </row>
    <row r="7" spans="1:10" x14ac:dyDescent="0.25">
      <c r="A7" s="14"/>
      <c r="B7" s="11" t="s">
        <v>432</v>
      </c>
      <c r="C7" s="11" t="s">
        <v>431</v>
      </c>
      <c r="D7" s="11"/>
      <c r="E7" s="20" t="s">
        <v>440</v>
      </c>
      <c r="F7" s="11"/>
      <c r="G7" s="22">
        <v>799</v>
      </c>
      <c r="H7" s="141">
        <v>499</v>
      </c>
      <c r="I7" s="10"/>
      <c r="J7" s="145">
        <f t="shared" si="0"/>
        <v>0</v>
      </c>
    </row>
    <row r="8" spans="1:10" x14ac:dyDescent="0.25">
      <c r="A8" s="14"/>
      <c r="B8" s="11" t="s">
        <v>436</v>
      </c>
      <c r="C8" s="11" t="s">
        <v>433</v>
      </c>
      <c r="D8" s="11"/>
      <c r="E8" s="20" t="s">
        <v>430</v>
      </c>
      <c r="F8" s="11"/>
      <c r="G8" s="22">
        <v>749</v>
      </c>
      <c r="H8" s="141">
        <v>459</v>
      </c>
      <c r="I8" s="10"/>
      <c r="J8" s="145">
        <f t="shared" si="0"/>
        <v>0</v>
      </c>
    </row>
    <row r="9" spans="1:10" x14ac:dyDescent="0.25">
      <c r="A9" s="14"/>
      <c r="B9" s="8" t="s">
        <v>379</v>
      </c>
      <c r="C9" s="11" t="s">
        <v>434</v>
      </c>
      <c r="D9" s="11"/>
      <c r="E9" s="20" t="s">
        <v>430</v>
      </c>
      <c r="F9" s="11"/>
      <c r="G9" s="22">
        <v>599</v>
      </c>
      <c r="H9" s="141">
        <v>399</v>
      </c>
      <c r="I9" s="10"/>
      <c r="J9" s="145">
        <f t="shared" si="0"/>
        <v>0</v>
      </c>
    </row>
    <row r="10" spans="1:10" x14ac:dyDescent="0.25">
      <c r="A10" s="14"/>
      <c r="B10" s="11" t="s">
        <v>378</v>
      </c>
      <c r="C10" s="11" t="s">
        <v>435</v>
      </c>
      <c r="D10" s="11"/>
      <c r="E10" s="20" t="s">
        <v>441</v>
      </c>
      <c r="F10" s="11"/>
      <c r="G10" s="22">
        <v>499</v>
      </c>
      <c r="H10" s="141">
        <v>399</v>
      </c>
      <c r="I10" s="10"/>
      <c r="J10" s="145">
        <f t="shared" si="0"/>
        <v>0</v>
      </c>
    </row>
    <row r="11" spans="1:10" ht="15.75" thickBot="1" x14ac:dyDescent="0.3">
      <c r="A11" s="170"/>
      <c r="B11" s="75" t="s">
        <v>377</v>
      </c>
      <c r="C11" s="75" t="s">
        <v>437</v>
      </c>
      <c r="D11" s="75"/>
      <c r="E11" s="76" t="s">
        <v>442</v>
      </c>
      <c r="F11" s="75"/>
      <c r="G11" s="77">
        <v>449</v>
      </c>
      <c r="H11" s="142">
        <v>349</v>
      </c>
      <c r="I11" s="41"/>
      <c r="J11" s="173">
        <f t="shared" si="0"/>
        <v>0</v>
      </c>
    </row>
    <row r="12" spans="1:10" ht="15.75" thickBot="1" x14ac:dyDescent="0.3">
      <c r="A12" s="26"/>
      <c r="B12" s="27" t="s">
        <v>392</v>
      </c>
      <c r="C12" s="27" t="s">
        <v>424</v>
      </c>
      <c r="D12" s="27" t="s">
        <v>458</v>
      </c>
      <c r="E12" s="27" t="s">
        <v>459</v>
      </c>
      <c r="F12" s="27" t="s">
        <v>460</v>
      </c>
      <c r="G12" s="80" t="s">
        <v>456</v>
      </c>
      <c r="H12" s="27" t="s">
        <v>344</v>
      </c>
      <c r="I12" s="27" t="s">
        <v>493</v>
      </c>
      <c r="J12" s="29" t="s">
        <v>494</v>
      </c>
    </row>
    <row r="13" spans="1:10" x14ac:dyDescent="0.25">
      <c r="A13" s="152"/>
      <c r="B13" s="78" t="s">
        <v>444</v>
      </c>
      <c r="C13" s="78" t="s">
        <v>443</v>
      </c>
      <c r="D13" s="78" t="s">
        <v>455</v>
      </c>
      <c r="E13" s="78"/>
      <c r="F13" s="78"/>
      <c r="G13" s="79">
        <v>29</v>
      </c>
      <c r="H13" s="143">
        <v>19</v>
      </c>
      <c r="I13" s="25"/>
      <c r="J13" s="153">
        <f t="shared" ref="J13:J22" si="1">I13*H13</f>
        <v>0</v>
      </c>
    </row>
    <row r="14" spans="1:10" x14ac:dyDescent="0.25">
      <c r="A14" s="342" t="s">
        <v>484</v>
      </c>
      <c r="B14" s="11" t="s">
        <v>485</v>
      </c>
      <c r="C14" s="11" t="s">
        <v>445</v>
      </c>
      <c r="D14" s="11" t="s">
        <v>461</v>
      </c>
      <c r="E14" s="21" t="s">
        <v>463</v>
      </c>
      <c r="F14" s="11" t="s">
        <v>466</v>
      </c>
      <c r="G14" s="23" t="s">
        <v>457</v>
      </c>
      <c r="H14" s="141">
        <v>59</v>
      </c>
      <c r="I14" s="10"/>
      <c r="J14" s="145">
        <f t="shared" si="1"/>
        <v>0</v>
      </c>
    </row>
    <row r="15" spans="1:10" x14ac:dyDescent="0.25">
      <c r="A15" s="343"/>
      <c r="B15" s="11" t="s">
        <v>486</v>
      </c>
      <c r="C15" s="11" t="s">
        <v>454</v>
      </c>
      <c r="D15" s="11" t="s">
        <v>461</v>
      </c>
      <c r="E15" s="11" t="s">
        <v>464</v>
      </c>
      <c r="F15" s="11" t="s">
        <v>466</v>
      </c>
      <c r="G15" s="23" t="s">
        <v>457</v>
      </c>
      <c r="H15" s="141">
        <v>59</v>
      </c>
      <c r="I15" s="10"/>
      <c r="J15" s="145">
        <f t="shared" si="1"/>
        <v>0</v>
      </c>
    </row>
    <row r="16" spans="1:10" x14ac:dyDescent="0.25">
      <c r="A16" s="343"/>
      <c r="B16" s="11" t="s">
        <v>487</v>
      </c>
      <c r="C16" s="11" t="s">
        <v>453</v>
      </c>
      <c r="D16" s="11" t="s">
        <v>461</v>
      </c>
      <c r="E16" s="11" t="s">
        <v>465</v>
      </c>
      <c r="F16" s="11" t="s">
        <v>466</v>
      </c>
      <c r="G16" s="23" t="s">
        <v>457</v>
      </c>
      <c r="H16" s="141">
        <v>59</v>
      </c>
      <c r="I16" s="10"/>
      <c r="J16" s="145">
        <f t="shared" si="1"/>
        <v>0</v>
      </c>
    </row>
    <row r="17" spans="1:10" x14ac:dyDescent="0.25">
      <c r="A17" s="343"/>
      <c r="B17" s="11" t="s">
        <v>488</v>
      </c>
      <c r="C17" s="11" t="s">
        <v>452</v>
      </c>
      <c r="D17" s="11" t="s">
        <v>462</v>
      </c>
      <c r="E17" s="11" t="s">
        <v>463</v>
      </c>
      <c r="F17" s="11" t="s">
        <v>467</v>
      </c>
      <c r="G17" s="23" t="s">
        <v>457</v>
      </c>
      <c r="H17" s="141">
        <v>59</v>
      </c>
      <c r="I17" s="10"/>
      <c r="J17" s="145">
        <f t="shared" si="1"/>
        <v>0</v>
      </c>
    </row>
    <row r="18" spans="1:10" x14ac:dyDescent="0.25">
      <c r="A18" s="343"/>
      <c r="B18" s="11" t="s">
        <v>446</v>
      </c>
      <c r="C18" s="11" t="s">
        <v>451</v>
      </c>
      <c r="D18" s="11" t="s">
        <v>462</v>
      </c>
      <c r="E18" s="11" t="s">
        <v>464</v>
      </c>
      <c r="F18" s="11" t="s">
        <v>467</v>
      </c>
      <c r="G18" s="23" t="s">
        <v>457</v>
      </c>
      <c r="H18" s="141">
        <v>59</v>
      </c>
      <c r="I18" s="10"/>
      <c r="J18" s="145">
        <f t="shared" si="1"/>
        <v>0</v>
      </c>
    </row>
    <row r="19" spans="1:10" x14ac:dyDescent="0.25">
      <c r="A19" s="343"/>
      <c r="B19" s="11" t="s">
        <v>489</v>
      </c>
      <c r="C19" s="11" t="s">
        <v>450</v>
      </c>
      <c r="D19" s="11" t="s">
        <v>462</v>
      </c>
      <c r="E19" s="11" t="s">
        <v>465</v>
      </c>
      <c r="F19" s="11" t="s">
        <v>467</v>
      </c>
      <c r="G19" s="23" t="s">
        <v>457</v>
      </c>
      <c r="H19" s="141">
        <v>59</v>
      </c>
      <c r="I19" s="10"/>
      <c r="J19" s="145">
        <f t="shared" si="1"/>
        <v>0</v>
      </c>
    </row>
    <row r="20" spans="1:10" x14ac:dyDescent="0.25">
      <c r="A20" s="343"/>
      <c r="B20" s="11" t="s">
        <v>490</v>
      </c>
      <c r="C20" s="11" t="s">
        <v>449</v>
      </c>
      <c r="D20" s="11" t="s">
        <v>462</v>
      </c>
      <c r="E20" s="11" t="s">
        <v>463</v>
      </c>
      <c r="F20" s="11" t="s">
        <v>467</v>
      </c>
      <c r="G20" s="23" t="s">
        <v>457</v>
      </c>
      <c r="H20" s="141">
        <v>59</v>
      </c>
      <c r="I20" s="10"/>
      <c r="J20" s="145">
        <f t="shared" si="1"/>
        <v>0</v>
      </c>
    </row>
    <row r="21" spans="1:10" x14ac:dyDescent="0.25">
      <c r="A21" s="343"/>
      <c r="B21" s="11" t="s">
        <v>491</v>
      </c>
      <c r="C21" s="11" t="s">
        <v>448</v>
      </c>
      <c r="D21" s="11" t="s">
        <v>462</v>
      </c>
      <c r="E21" s="11" t="s">
        <v>464</v>
      </c>
      <c r="F21" s="11" t="s">
        <v>467</v>
      </c>
      <c r="G21" s="23" t="s">
        <v>457</v>
      </c>
      <c r="H21" s="141">
        <v>59</v>
      </c>
      <c r="I21" s="10"/>
      <c r="J21" s="145">
        <f t="shared" si="1"/>
        <v>0</v>
      </c>
    </row>
    <row r="22" spans="1:10" ht="15.75" thickBot="1" x14ac:dyDescent="0.3">
      <c r="A22" s="344"/>
      <c r="B22" s="185" t="s">
        <v>492</v>
      </c>
      <c r="C22" s="185" t="s">
        <v>447</v>
      </c>
      <c r="D22" s="185" t="s">
        <v>462</v>
      </c>
      <c r="E22" s="185" t="s">
        <v>465</v>
      </c>
      <c r="F22" s="185" t="s">
        <v>467</v>
      </c>
      <c r="G22" s="186" t="s">
        <v>457</v>
      </c>
      <c r="H22" s="187">
        <v>59</v>
      </c>
      <c r="I22" s="17"/>
      <c r="J22" s="149">
        <f t="shared" si="1"/>
        <v>0</v>
      </c>
    </row>
    <row r="23" spans="1:10" ht="16.5" thickBot="1" x14ac:dyDescent="0.3">
      <c r="H23" s="220" t="s">
        <v>483</v>
      </c>
      <c r="I23" s="221">
        <f>SUM(I3:I22)</f>
        <v>0</v>
      </c>
      <c r="J23" s="222">
        <f>SUM(J3:J22)</f>
        <v>0</v>
      </c>
    </row>
    <row r="24" spans="1:10" ht="15.75" thickBot="1" x14ac:dyDescent="0.3"/>
    <row r="25" spans="1:10" ht="21" x14ac:dyDescent="0.35">
      <c r="A25" s="2" t="s">
        <v>543</v>
      </c>
      <c r="C25" s="61">
        <f>SUM(I3:I22)</f>
        <v>0</v>
      </c>
    </row>
    <row r="26" spans="1:10" ht="21.75" thickBot="1" x14ac:dyDescent="0.4">
      <c r="A26" s="2" t="s">
        <v>544</v>
      </c>
      <c r="C26" s="62">
        <f>SUM(J3:J22)</f>
        <v>0</v>
      </c>
    </row>
  </sheetData>
  <protectedRanges>
    <protectedRange sqref="I3:I11" name="Rozstęp2"/>
    <protectedRange sqref="I13:I22" name="Rozstęp1"/>
  </protectedRanges>
  <mergeCells count="2">
    <mergeCell ref="A14:A22"/>
    <mergeCell ref="G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5" zoomScaleNormal="85" workbookViewId="0">
      <selection activeCell="L15" sqref="L15"/>
    </sheetView>
  </sheetViews>
  <sheetFormatPr defaultRowHeight="15" x14ac:dyDescent="0.25"/>
  <cols>
    <col min="1" max="1" width="12.140625" customWidth="1"/>
    <col min="2" max="2" width="12.42578125" customWidth="1"/>
    <col min="3" max="3" width="12.140625" customWidth="1"/>
    <col min="4" max="4" width="13.85546875" customWidth="1"/>
    <col min="5" max="5" width="17.140625" style="56" customWidth="1"/>
    <col min="6" max="6" width="14.140625" style="56" customWidth="1"/>
    <col min="7" max="15" width="6.28515625" customWidth="1"/>
    <col min="16" max="16" width="16.42578125" customWidth="1"/>
    <col min="17" max="17" width="16.85546875" customWidth="1"/>
  </cols>
  <sheetData>
    <row r="1" spans="1:17" ht="42" customHeight="1" thickBot="1" x14ac:dyDescent="0.55000000000000004">
      <c r="A1" s="348" t="s">
        <v>552</v>
      </c>
      <c r="B1" s="349"/>
      <c r="C1" s="349"/>
      <c r="D1" s="349"/>
      <c r="E1" s="349"/>
      <c r="F1" s="350"/>
      <c r="G1" s="290" t="s">
        <v>548</v>
      </c>
      <c r="H1" s="291"/>
      <c r="I1" s="291"/>
      <c r="J1" s="291"/>
      <c r="K1" s="291"/>
      <c r="L1" s="291"/>
      <c r="M1" s="291"/>
      <c r="N1" s="291"/>
      <c r="O1" s="292"/>
    </row>
    <row r="2" spans="1:17" s="105" customFormat="1" ht="15.75" customHeight="1" thickBot="1" x14ac:dyDescent="0.3">
      <c r="A2" s="101"/>
      <c r="B2" s="102" t="s">
        <v>392</v>
      </c>
      <c r="C2" s="102" t="s">
        <v>545</v>
      </c>
      <c r="D2" s="102" t="s">
        <v>425</v>
      </c>
      <c r="E2" s="103" t="s">
        <v>456</v>
      </c>
      <c r="F2" s="208" t="s">
        <v>470</v>
      </c>
      <c r="G2" s="101" t="s">
        <v>123</v>
      </c>
      <c r="H2" s="102" t="s">
        <v>124</v>
      </c>
      <c r="I2" s="102" t="s">
        <v>125</v>
      </c>
      <c r="J2" s="102" t="s">
        <v>126</v>
      </c>
      <c r="K2" s="102" t="s">
        <v>45</v>
      </c>
      <c r="L2" s="102" t="s">
        <v>127</v>
      </c>
      <c r="M2" s="102"/>
      <c r="N2" s="102"/>
      <c r="O2" s="104"/>
      <c r="P2" s="213" t="s">
        <v>493</v>
      </c>
      <c r="Q2" s="104" t="s">
        <v>494</v>
      </c>
    </row>
    <row r="3" spans="1:17" ht="66.75" customHeight="1" x14ac:dyDescent="0.25">
      <c r="A3" s="66"/>
      <c r="B3" s="189" t="s">
        <v>136</v>
      </c>
      <c r="C3" s="189" t="s">
        <v>137</v>
      </c>
      <c r="D3" s="189" t="s">
        <v>92</v>
      </c>
      <c r="E3" s="190">
        <v>499</v>
      </c>
      <c r="F3" s="209">
        <v>349</v>
      </c>
      <c r="G3" s="66">
        <v>0</v>
      </c>
      <c r="H3" s="67">
        <v>0</v>
      </c>
      <c r="I3" s="67">
        <v>0</v>
      </c>
      <c r="J3" s="67">
        <v>0</v>
      </c>
      <c r="K3" s="67">
        <v>0</v>
      </c>
      <c r="L3" s="67">
        <v>0</v>
      </c>
      <c r="M3" s="164"/>
      <c r="N3" s="164"/>
      <c r="O3" s="68"/>
      <c r="P3" s="214">
        <f t="shared" ref="P3:P8" si="0">SUM(G3:O3)</f>
        <v>0</v>
      </c>
      <c r="Q3" s="167">
        <f>F3*P3</f>
        <v>0</v>
      </c>
    </row>
    <row r="4" spans="1:17" ht="66.75" customHeight="1" x14ac:dyDescent="0.25">
      <c r="A4" s="14"/>
      <c r="B4" s="39" t="s">
        <v>138</v>
      </c>
      <c r="C4" s="39" t="s">
        <v>139</v>
      </c>
      <c r="D4" s="39" t="s">
        <v>92</v>
      </c>
      <c r="E4" s="55">
        <v>399</v>
      </c>
      <c r="F4" s="210">
        <v>279</v>
      </c>
      <c r="G4" s="14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9"/>
      <c r="N4" s="9"/>
      <c r="O4" s="15"/>
      <c r="P4" s="215">
        <f t="shared" si="0"/>
        <v>0</v>
      </c>
      <c r="Q4" s="145">
        <f t="shared" ref="Q4:Q11" si="1">F4*P4</f>
        <v>0</v>
      </c>
    </row>
    <row r="5" spans="1:17" ht="66" customHeight="1" x14ac:dyDescent="0.25">
      <c r="A5" s="14"/>
      <c r="B5" s="39" t="s">
        <v>140</v>
      </c>
      <c r="C5" s="39" t="s">
        <v>141</v>
      </c>
      <c r="D5" s="39" t="s">
        <v>51</v>
      </c>
      <c r="E5" s="55">
        <v>349</v>
      </c>
      <c r="F5" s="210">
        <v>239</v>
      </c>
      <c r="G5" s="12"/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9"/>
      <c r="N5" s="9"/>
      <c r="O5" s="15"/>
      <c r="P5" s="216">
        <f t="shared" si="0"/>
        <v>0</v>
      </c>
      <c r="Q5" s="145">
        <f t="shared" si="1"/>
        <v>0</v>
      </c>
    </row>
    <row r="6" spans="1:17" ht="66" customHeight="1" x14ac:dyDescent="0.25">
      <c r="A6" s="14"/>
      <c r="B6" s="39" t="s">
        <v>142</v>
      </c>
      <c r="C6" s="39" t="s">
        <v>143</v>
      </c>
      <c r="D6" s="39" t="s">
        <v>92</v>
      </c>
      <c r="E6" s="55">
        <v>149</v>
      </c>
      <c r="F6" s="210">
        <v>109</v>
      </c>
      <c r="G6" s="14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9"/>
      <c r="N6" s="9"/>
      <c r="O6" s="15"/>
      <c r="P6" s="216">
        <f t="shared" si="0"/>
        <v>0</v>
      </c>
      <c r="Q6" s="145">
        <f t="shared" si="1"/>
        <v>0</v>
      </c>
    </row>
    <row r="7" spans="1:17" ht="66" customHeight="1" x14ac:dyDescent="0.25">
      <c r="A7" s="14"/>
      <c r="B7" s="39" t="s">
        <v>144</v>
      </c>
      <c r="C7" s="39" t="s">
        <v>145</v>
      </c>
      <c r="D7" s="39" t="s">
        <v>146</v>
      </c>
      <c r="E7" s="55">
        <v>259</v>
      </c>
      <c r="F7" s="210">
        <v>189</v>
      </c>
      <c r="G7" s="14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"/>
      <c r="N7" s="9"/>
      <c r="O7" s="15"/>
      <c r="P7" s="216">
        <f t="shared" si="0"/>
        <v>0</v>
      </c>
      <c r="Q7" s="145">
        <f t="shared" si="1"/>
        <v>0</v>
      </c>
    </row>
    <row r="8" spans="1:17" ht="66" customHeight="1" thickBot="1" x14ac:dyDescent="0.3">
      <c r="A8" s="16"/>
      <c r="B8" s="146" t="s">
        <v>147</v>
      </c>
      <c r="C8" s="146" t="s">
        <v>148</v>
      </c>
      <c r="D8" s="146" t="s">
        <v>149</v>
      </c>
      <c r="E8" s="191">
        <v>189</v>
      </c>
      <c r="F8" s="211">
        <v>129</v>
      </c>
      <c r="G8" s="16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69"/>
      <c r="N8" s="69"/>
      <c r="O8" s="18"/>
      <c r="P8" s="217">
        <f t="shared" si="0"/>
        <v>0</v>
      </c>
      <c r="Q8" s="149">
        <f t="shared" si="1"/>
        <v>0</v>
      </c>
    </row>
    <row r="9" spans="1:17" s="105" customFormat="1" ht="16.5" customHeight="1" thickBot="1" x14ac:dyDescent="0.3">
      <c r="A9" s="101"/>
      <c r="B9" s="102" t="s">
        <v>392</v>
      </c>
      <c r="C9" s="102" t="s">
        <v>545</v>
      </c>
      <c r="D9" s="102" t="s">
        <v>425</v>
      </c>
      <c r="E9" s="103" t="s">
        <v>456</v>
      </c>
      <c r="F9" s="212" t="s">
        <v>470</v>
      </c>
      <c r="G9" s="101" t="s">
        <v>128</v>
      </c>
      <c r="H9" s="102" t="s">
        <v>129</v>
      </c>
      <c r="I9" s="102" t="s">
        <v>130</v>
      </c>
      <c r="J9" s="102" t="s">
        <v>131</v>
      </c>
      <c r="K9" s="102" t="s">
        <v>132</v>
      </c>
      <c r="L9" s="102" t="s">
        <v>133</v>
      </c>
      <c r="M9" s="102" t="s">
        <v>134</v>
      </c>
      <c r="N9" s="102" t="s">
        <v>135</v>
      </c>
      <c r="O9" s="104" t="s">
        <v>123</v>
      </c>
      <c r="P9" s="213" t="s">
        <v>493</v>
      </c>
      <c r="Q9" s="104" t="s">
        <v>494</v>
      </c>
    </row>
    <row r="10" spans="1:17" ht="66" customHeight="1" x14ac:dyDescent="0.25">
      <c r="A10" s="66"/>
      <c r="B10" s="189" t="s">
        <v>150</v>
      </c>
      <c r="C10" s="189" t="s">
        <v>151</v>
      </c>
      <c r="D10" s="189" t="s">
        <v>92</v>
      </c>
      <c r="E10" s="190">
        <v>119</v>
      </c>
      <c r="F10" s="209">
        <v>89</v>
      </c>
      <c r="G10" s="6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8"/>
      <c r="P10" s="214">
        <f>SUM(G10:O10)</f>
        <v>0</v>
      </c>
      <c r="Q10" s="167">
        <f t="shared" si="1"/>
        <v>0</v>
      </c>
    </row>
    <row r="11" spans="1:17" ht="66" customHeight="1" thickBot="1" x14ac:dyDescent="0.3">
      <c r="A11" s="16"/>
      <c r="B11" s="146" t="s">
        <v>152</v>
      </c>
      <c r="C11" s="146" t="s">
        <v>153</v>
      </c>
      <c r="D11" s="146" t="s">
        <v>51</v>
      </c>
      <c r="E11" s="191">
        <v>229</v>
      </c>
      <c r="F11" s="211">
        <v>159</v>
      </c>
      <c r="G11" s="218"/>
      <c r="H11" s="69"/>
      <c r="I11" s="69"/>
      <c r="J11" s="69"/>
      <c r="K11" s="17">
        <v>0</v>
      </c>
      <c r="L11" s="17">
        <v>0</v>
      </c>
      <c r="M11" s="17">
        <v>0</v>
      </c>
      <c r="N11" s="17">
        <v>0</v>
      </c>
      <c r="O11" s="219">
        <v>0</v>
      </c>
      <c r="P11" s="217">
        <f>SUM(G11:O11)</f>
        <v>0</v>
      </c>
      <c r="Q11" s="149">
        <f t="shared" si="1"/>
        <v>0</v>
      </c>
    </row>
    <row r="12" spans="1:17" x14ac:dyDescent="0.25">
      <c r="P12" s="34"/>
      <c r="Q12" s="34"/>
    </row>
    <row r="13" spans="1:17" x14ac:dyDescent="0.25"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</row>
    <row r="14" spans="1:17" ht="15.75" thickBot="1" x14ac:dyDescent="0.3"/>
    <row r="15" spans="1:17" ht="21" x14ac:dyDescent="0.35">
      <c r="A15" s="2" t="s">
        <v>543</v>
      </c>
      <c r="D15" s="30">
        <f>SUM(P3:P11)</f>
        <v>0</v>
      </c>
    </row>
    <row r="16" spans="1:17" ht="21.75" thickBot="1" x14ac:dyDescent="0.4">
      <c r="A16" s="2" t="s">
        <v>544</v>
      </c>
      <c r="C16" s="6"/>
      <c r="D16" s="134">
        <f>SUM(Q3:Q11)</f>
        <v>0</v>
      </c>
    </row>
  </sheetData>
  <protectedRanges>
    <protectedRange sqref="K11:O11" name="Rozstęp5"/>
    <protectedRange sqref="G6:G8" name="Rozstęp3"/>
    <protectedRange sqref="G3:L4" name="Rozstęp1"/>
    <protectedRange sqref="H5:L8" name="Rozstęp2"/>
    <protectedRange sqref="G10:N10" name="Rozstęp4"/>
  </protectedRanges>
  <mergeCells count="2">
    <mergeCell ref="G1:O1"/>
    <mergeCell ref="A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1" sqref="H1:J7"/>
    </sheetView>
  </sheetViews>
  <sheetFormatPr defaultRowHeight="15" x14ac:dyDescent="0.25"/>
  <cols>
    <col min="1" max="4" width="12.140625" customWidth="1"/>
    <col min="5" max="5" width="22.140625" customWidth="1"/>
    <col min="6" max="6" width="33.5703125" customWidth="1"/>
    <col min="7" max="7" width="12" style="56" customWidth="1"/>
    <col min="8" max="8" width="12.140625" style="56" customWidth="1"/>
    <col min="10" max="10" width="14.5703125" customWidth="1"/>
  </cols>
  <sheetData>
    <row r="1" spans="1:10" ht="32.25" thickBot="1" x14ac:dyDescent="0.55000000000000004">
      <c r="A1" s="351" t="s">
        <v>549</v>
      </c>
      <c r="B1" s="352"/>
      <c r="C1" s="192"/>
      <c r="D1" s="150"/>
      <c r="E1" s="150"/>
      <c r="F1" s="150"/>
      <c r="G1" s="188"/>
      <c r="H1" s="290" t="s">
        <v>495</v>
      </c>
      <c r="I1" s="291"/>
      <c r="J1" s="292"/>
    </row>
    <row r="2" spans="1:10" ht="36.75" thickBot="1" x14ac:dyDescent="0.3">
      <c r="A2" s="26"/>
      <c r="B2" s="27" t="s">
        <v>392</v>
      </c>
      <c r="C2" s="27" t="s">
        <v>545</v>
      </c>
      <c r="D2" s="27" t="s">
        <v>425</v>
      </c>
      <c r="E2" s="28" t="s">
        <v>531</v>
      </c>
      <c r="F2" s="27" t="s">
        <v>546</v>
      </c>
      <c r="G2" s="227" t="s">
        <v>456</v>
      </c>
      <c r="H2" s="245" t="s">
        <v>470</v>
      </c>
      <c r="I2" s="54" t="s">
        <v>513</v>
      </c>
      <c r="J2" s="53" t="s">
        <v>494</v>
      </c>
    </row>
    <row r="3" spans="1:10" ht="60" customHeight="1" x14ac:dyDescent="0.25">
      <c r="A3" s="66"/>
      <c r="B3" s="189" t="s">
        <v>189</v>
      </c>
      <c r="C3" s="189" t="s">
        <v>190</v>
      </c>
      <c r="D3" s="189" t="s">
        <v>191</v>
      </c>
      <c r="E3" s="189" t="s">
        <v>532</v>
      </c>
      <c r="F3" s="189" t="s">
        <v>529</v>
      </c>
      <c r="G3" s="242">
        <v>999</v>
      </c>
      <c r="H3" s="246">
        <v>599</v>
      </c>
      <c r="I3" s="67"/>
      <c r="J3" s="167">
        <f>I3*H3</f>
        <v>0</v>
      </c>
    </row>
    <row r="4" spans="1:10" ht="60" customHeight="1" x14ac:dyDescent="0.25">
      <c r="A4" s="14"/>
      <c r="B4" s="39" t="s">
        <v>189</v>
      </c>
      <c r="C4" s="39" t="s">
        <v>192</v>
      </c>
      <c r="D4" s="39" t="s">
        <v>193</v>
      </c>
      <c r="E4" s="39" t="s">
        <v>532</v>
      </c>
      <c r="F4" s="39" t="s">
        <v>529</v>
      </c>
      <c r="G4" s="243">
        <v>999</v>
      </c>
      <c r="H4" s="247">
        <v>599</v>
      </c>
      <c r="I4" s="10"/>
      <c r="J4" s="145">
        <f>I4*H4</f>
        <v>0</v>
      </c>
    </row>
    <row r="5" spans="1:10" ht="60" customHeight="1" x14ac:dyDescent="0.25">
      <c r="A5" s="14"/>
      <c r="B5" s="39" t="s">
        <v>194</v>
      </c>
      <c r="C5" s="39" t="s">
        <v>195</v>
      </c>
      <c r="D5" s="39" t="s">
        <v>193</v>
      </c>
      <c r="E5" s="39" t="s">
        <v>533</v>
      </c>
      <c r="F5" s="39" t="s">
        <v>530</v>
      </c>
      <c r="G5" s="243">
        <v>999</v>
      </c>
      <c r="H5" s="247">
        <v>599</v>
      </c>
      <c r="I5" s="10"/>
      <c r="J5" s="145">
        <f>I5*H5</f>
        <v>0</v>
      </c>
    </row>
    <row r="6" spans="1:10" ht="60" customHeight="1" x14ac:dyDescent="0.25">
      <c r="A6" s="14"/>
      <c r="B6" s="39" t="s">
        <v>194</v>
      </c>
      <c r="C6" s="39" t="s">
        <v>196</v>
      </c>
      <c r="D6" s="39" t="s">
        <v>191</v>
      </c>
      <c r="E6" s="39" t="s">
        <v>533</v>
      </c>
      <c r="F6" s="39" t="s">
        <v>530</v>
      </c>
      <c r="G6" s="243">
        <v>999</v>
      </c>
      <c r="H6" s="247">
        <v>599</v>
      </c>
      <c r="I6" s="10"/>
      <c r="J6" s="145">
        <f>I6*H6</f>
        <v>0</v>
      </c>
    </row>
    <row r="7" spans="1:10" ht="60" customHeight="1" thickBot="1" x14ac:dyDescent="0.3">
      <c r="A7" s="16"/>
      <c r="B7" s="146" t="s">
        <v>197</v>
      </c>
      <c r="C7" s="146" t="s">
        <v>198</v>
      </c>
      <c r="D7" s="146" t="s">
        <v>191</v>
      </c>
      <c r="E7" s="146" t="s">
        <v>534</v>
      </c>
      <c r="F7" s="146" t="s">
        <v>199</v>
      </c>
      <c r="G7" s="244">
        <v>299</v>
      </c>
      <c r="H7" s="248">
        <v>199</v>
      </c>
      <c r="I7" s="17"/>
      <c r="J7" s="149">
        <f>I7*H7</f>
        <v>0</v>
      </c>
    </row>
    <row r="8" spans="1:10" ht="15" customHeight="1" x14ac:dyDescent="0.25"/>
    <row r="9" spans="1:10" ht="15" customHeight="1" x14ac:dyDescent="0.25">
      <c r="J9" s="6"/>
    </row>
    <row r="10" spans="1:10" ht="15.75" thickBot="1" x14ac:dyDescent="0.3"/>
    <row r="11" spans="1:10" ht="21.75" thickBot="1" x14ac:dyDescent="0.4">
      <c r="A11" s="2" t="s">
        <v>543</v>
      </c>
      <c r="D11" s="51">
        <f>SUM(I3:I7)</f>
        <v>0</v>
      </c>
    </row>
    <row r="12" spans="1:10" ht="21.75" thickBot="1" x14ac:dyDescent="0.4">
      <c r="A12" s="2" t="s">
        <v>544</v>
      </c>
      <c r="C12" s="6"/>
      <c r="D12" s="133">
        <f>SUM(J3:J7)</f>
        <v>0</v>
      </c>
    </row>
  </sheetData>
  <protectedRanges>
    <protectedRange sqref="I3:I7" name="Rozstęp1"/>
  </protectedRanges>
  <mergeCells count="2">
    <mergeCell ref="H1:J1"/>
    <mergeCell ref="A1:B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abSelected="1" zoomScale="70" zoomScaleNormal="70" workbookViewId="0">
      <selection activeCell="I8" sqref="I8"/>
    </sheetView>
  </sheetViews>
  <sheetFormatPr defaultRowHeight="15" x14ac:dyDescent="0.25"/>
  <cols>
    <col min="1" max="1" width="15.42578125" customWidth="1"/>
    <col min="2" max="2" width="19.28515625" customWidth="1"/>
    <col min="3" max="3" width="13.85546875" customWidth="1"/>
    <col min="4" max="4" width="9.140625" customWidth="1"/>
    <col min="5" max="5" width="13.7109375" style="56" customWidth="1"/>
    <col min="6" max="6" width="12.28515625" style="56" customWidth="1"/>
    <col min="7" max="7" width="14.42578125" customWidth="1"/>
    <col min="8" max="8" width="13.5703125" customWidth="1"/>
    <col min="9" max="16384" width="9.140625" style="36"/>
  </cols>
  <sheetData>
    <row r="1" spans="1:256" ht="29.25" customHeight="1" thickBot="1" x14ac:dyDescent="0.55000000000000004">
      <c r="A1" s="249" t="s">
        <v>541</v>
      </c>
      <c r="B1" s="150"/>
      <c r="C1" s="150"/>
      <c r="D1" s="150"/>
      <c r="E1" s="151"/>
      <c r="F1" s="290" t="s">
        <v>548</v>
      </c>
      <c r="G1" s="291"/>
      <c r="H1" s="292"/>
    </row>
    <row r="2" spans="1:256" s="10" customFormat="1" ht="15.75" thickBot="1" x14ac:dyDescent="0.3">
      <c r="A2" s="26"/>
      <c r="B2" s="27" t="s">
        <v>392</v>
      </c>
      <c r="C2" s="27" t="s">
        <v>539</v>
      </c>
      <c r="D2" s="27" t="s">
        <v>425</v>
      </c>
      <c r="E2" s="27" t="s">
        <v>540</v>
      </c>
      <c r="F2" s="154" t="s">
        <v>470</v>
      </c>
      <c r="G2" s="27" t="s">
        <v>493</v>
      </c>
      <c r="H2" s="29" t="s">
        <v>494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60" customHeight="1" x14ac:dyDescent="0.25">
      <c r="A3" s="152"/>
      <c r="B3" s="45" t="s">
        <v>209</v>
      </c>
      <c r="C3" s="45" t="s">
        <v>210</v>
      </c>
      <c r="D3" s="45" t="s">
        <v>211</v>
      </c>
      <c r="E3" s="87">
        <v>949</v>
      </c>
      <c r="F3" s="92">
        <v>659</v>
      </c>
      <c r="G3" s="70"/>
      <c r="H3" s="153">
        <f t="shared" ref="H3:H11" si="0">G3*F3</f>
        <v>0</v>
      </c>
    </row>
    <row r="4" spans="1:256" ht="60" customHeight="1" x14ac:dyDescent="0.25">
      <c r="A4" s="14"/>
      <c r="B4" s="39" t="s">
        <v>212</v>
      </c>
      <c r="C4" s="39" t="s">
        <v>213</v>
      </c>
      <c r="D4" s="39" t="s">
        <v>211</v>
      </c>
      <c r="E4" s="88">
        <v>479</v>
      </c>
      <c r="F4" s="93">
        <v>349</v>
      </c>
      <c r="G4" s="7"/>
      <c r="H4" s="145">
        <f t="shared" si="0"/>
        <v>0</v>
      </c>
    </row>
    <row r="5" spans="1:256" ht="60" customHeight="1" x14ac:dyDescent="0.25">
      <c r="A5" s="14"/>
      <c r="B5" s="39" t="s">
        <v>214</v>
      </c>
      <c r="C5" s="39" t="s">
        <v>215</v>
      </c>
      <c r="D5" s="39" t="s">
        <v>211</v>
      </c>
      <c r="E5" s="88">
        <v>359</v>
      </c>
      <c r="F5" s="93">
        <v>249</v>
      </c>
      <c r="G5" s="7"/>
      <c r="H5" s="145">
        <f t="shared" si="0"/>
        <v>0</v>
      </c>
    </row>
    <row r="6" spans="1:256" ht="60" customHeight="1" x14ac:dyDescent="0.25">
      <c r="A6" s="14"/>
      <c r="B6" s="39" t="s">
        <v>216</v>
      </c>
      <c r="C6" s="39" t="s">
        <v>217</v>
      </c>
      <c r="D6" s="39" t="s">
        <v>211</v>
      </c>
      <c r="E6" s="88">
        <v>759</v>
      </c>
      <c r="F6" s="93">
        <v>529</v>
      </c>
      <c r="G6" s="7"/>
      <c r="H6" s="145">
        <f t="shared" si="0"/>
        <v>0</v>
      </c>
    </row>
    <row r="7" spans="1:256" ht="60" customHeight="1" x14ac:dyDescent="0.25">
      <c r="A7" s="14"/>
      <c r="B7" s="39" t="s">
        <v>219</v>
      </c>
      <c r="C7" s="39" t="s">
        <v>220</v>
      </c>
      <c r="D7" s="39" t="s">
        <v>211</v>
      </c>
      <c r="E7" s="88">
        <v>399</v>
      </c>
      <c r="F7" s="93">
        <v>279</v>
      </c>
      <c r="G7" s="7"/>
      <c r="H7" s="145">
        <f t="shared" si="0"/>
        <v>0</v>
      </c>
    </row>
    <row r="8" spans="1:256" ht="60" customHeight="1" x14ac:dyDescent="0.25">
      <c r="A8" s="14"/>
      <c r="B8" s="39" t="s">
        <v>219</v>
      </c>
      <c r="C8" s="39" t="s">
        <v>221</v>
      </c>
      <c r="D8" s="39" t="s">
        <v>218</v>
      </c>
      <c r="E8" s="88">
        <v>399</v>
      </c>
      <c r="F8" s="93">
        <v>279</v>
      </c>
      <c r="G8" s="7"/>
      <c r="H8" s="145">
        <f t="shared" si="0"/>
        <v>0</v>
      </c>
    </row>
    <row r="9" spans="1:256" ht="60" customHeight="1" x14ac:dyDescent="0.25">
      <c r="A9" s="14"/>
      <c r="B9" s="39" t="s">
        <v>222</v>
      </c>
      <c r="C9" s="39" t="s">
        <v>223</v>
      </c>
      <c r="D9" s="39" t="s">
        <v>175</v>
      </c>
      <c r="E9" s="88">
        <v>89</v>
      </c>
      <c r="F9" s="93">
        <v>49</v>
      </c>
      <c r="G9" s="7"/>
      <c r="H9" s="145">
        <f t="shared" si="0"/>
        <v>0</v>
      </c>
    </row>
    <row r="10" spans="1:256" ht="60" customHeight="1" x14ac:dyDescent="0.25">
      <c r="A10" s="14"/>
      <c r="B10" s="39" t="s">
        <v>224</v>
      </c>
      <c r="C10" s="39" t="s">
        <v>225</v>
      </c>
      <c r="D10" s="39" t="s">
        <v>175</v>
      </c>
      <c r="E10" s="88">
        <v>999</v>
      </c>
      <c r="F10" s="93">
        <v>499</v>
      </c>
      <c r="G10" s="7"/>
      <c r="H10" s="145">
        <f t="shared" si="0"/>
        <v>0</v>
      </c>
    </row>
    <row r="11" spans="1:256" ht="60" customHeight="1" x14ac:dyDescent="0.25">
      <c r="A11" s="14"/>
      <c r="B11" s="39" t="s">
        <v>226</v>
      </c>
      <c r="C11" s="39" t="s">
        <v>227</v>
      </c>
      <c r="D11" s="39" t="s">
        <v>175</v>
      </c>
      <c r="E11" s="88">
        <v>99</v>
      </c>
      <c r="F11" s="93">
        <v>59</v>
      </c>
      <c r="G11" s="7"/>
      <c r="H11" s="145">
        <f t="shared" si="0"/>
        <v>0</v>
      </c>
    </row>
    <row r="12" spans="1:256" ht="60" customHeight="1" x14ac:dyDescent="0.25">
      <c r="A12" s="353"/>
      <c r="B12" s="39" t="s">
        <v>228</v>
      </c>
      <c r="C12" s="39" t="s">
        <v>229</v>
      </c>
      <c r="D12" s="39" t="s">
        <v>51</v>
      </c>
      <c r="E12" s="88">
        <v>999</v>
      </c>
      <c r="F12" s="93">
        <v>499</v>
      </c>
      <c r="G12" s="7"/>
      <c r="H12" s="145"/>
    </row>
    <row r="13" spans="1:256" ht="60" customHeight="1" x14ac:dyDescent="0.25">
      <c r="A13" s="341"/>
      <c r="B13" s="39" t="s">
        <v>230</v>
      </c>
      <c r="C13" s="39" t="s">
        <v>231</v>
      </c>
      <c r="D13" s="39" t="s">
        <v>51</v>
      </c>
      <c r="E13" s="88">
        <v>999</v>
      </c>
      <c r="F13" s="93">
        <v>499</v>
      </c>
      <c r="G13" s="7"/>
      <c r="H13" s="145">
        <f t="shared" ref="H13:H22" si="1">G13*F13</f>
        <v>0</v>
      </c>
    </row>
    <row r="14" spans="1:256" ht="60" customHeight="1" x14ac:dyDescent="0.25">
      <c r="A14" s="341"/>
      <c r="B14" s="39" t="s">
        <v>232</v>
      </c>
      <c r="C14" s="39" t="s">
        <v>233</v>
      </c>
      <c r="D14" s="39" t="s">
        <v>51</v>
      </c>
      <c r="E14" s="88">
        <v>999</v>
      </c>
      <c r="F14" s="93">
        <v>499</v>
      </c>
      <c r="G14" s="7"/>
      <c r="H14" s="145">
        <f t="shared" si="1"/>
        <v>0</v>
      </c>
    </row>
    <row r="15" spans="1:256" ht="60" customHeight="1" x14ac:dyDescent="0.25">
      <c r="A15" s="341"/>
      <c r="B15" s="39" t="s">
        <v>234</v>
      </c>
      <c r="C15" s="39" t="s">
        <v>235</v>
      </c>
      <c r="D15" s="39" t="s">
        <v>51</v>
      </c>
      <c r="E15" s="88">
        <v>999</v>
      </c>
      <c r="F15" s="93">
        <v>499</v>
      </c>
      <c r="G15" s="7"/>
      <c r="H15" s="145">
        <f t="shared" si="1"/>
        <v>0</v>
      </c>
    </row>
    <row r="16" spans="1:256" ht="60" customHeight="1" x14ac:dyDescent="0.25">
      <c r="A16" s="341"/>
      <c r="B16" s="39" t="s">
        <v>236</v>
      </c>
      <c r="C16" s="39" t="s">
        <v>237</v>
      </c>
      <c r="D16" s="39" t="s">
        <v>51</v>
      </c>
      <c r="E16" s="88">
        <v>999</v>
      </c>
      <c r="F16" s="93">
        <v>499</v>
      </c>
      <c r="G16" s="7"/>
      <c r="H16" s="145">
        <f t="shared" si="1"/>
        <v>0</v>
      </c>
    </row>
    <row r="17" spans="1:8" ht="60" customHeight="1" x14ac:dyDescent="0.25">
      <c r="A17" s="341"/>
      <c r="B17" s="39" t="s">
        <v>238</v>
      </c>
      <c r="C17" s="39" t="s">
        <v>239</v>
      </c>
      <c r="D17" s="39" t="s">
        <v>51</v>
      </c>
      <c r="E17" s="88">
        <v>999</v>
      </c>
      <c r="F17" s="93">
        <v>499</v>
      </c>
      <c r="G17" s="7"/>
      <c r="H17" s="145">
        <f t="shared" si="1"/>
        <v>0</v>
      </c>
    </row>
    <row r="18" spans="1:8" ht="60" customHeight="1" x14ac:dyDescent="0.25">
      <c r="A18" s="341"/>
      <c r="B18" s="39" t="s">
        <v>1</v>
      </c>
      <c r="C18" s="39" t="s">
        <v>3</v>
      </c>
      <c r="D18" s="39" t="s">
        <v>51</v>
      </c>
      <c r="E18" s="88">
        <v>999</v>
      </c>
      <c r="F18" s="93">
        <v>499</v>
      </c>
      <c r="G18" s="7"/>
      <c r="H18" s="145">
        <f t="shared" si="1"/>
        <v>0</v>
      </c>
    </row>
    <row r="19" spans="1:8" ht="60" customHeight="1" x14ac:dyDescent="0.25">
      <c r="A19" s="354"/>
      <c r="B19" s="39" t="s">
        <v>4</v>
      </c>
      <c r="C19" s="39" t="s">
        <v>8</v>
      </c>
      <c r="D19" s="39" t="s">
        <v>51</v>
      </c>
      <c r="E19" s="88">
        <v>999</v>
      </c>
      <c r="F19" s="93">
        <v>499</v>
      </c>
      <c r="G19" s="7"/>
      <c r="H19" s="145">
        <f t="shared" si="1"/>
        <v>0</v>
      </c>
    </row>
    <row r="20" spans="1:8" ht="60" customHeight="1" x14ac:dyDescent="0.25">
      <c r="A20" s="353"/>
      <c r="B20" s="39" t="s">
        <v>0</v>
      </c>
      <c r="C20" s="39" t="s">
        <v>5</v>
      </c>
      <c r="D20" s="39" t="s">
        <v>175</v>
      </c>
      <c r="E20" s="88">
        <v>89</v>
      </c>
      <c r="F20" s="93">
        <v>49</v>
      </c>
      <c r="G20" s="7"/>
      <c r="H20" s="145">
        <f t="shared" si="1"/>
        <v>0</v>
      </c>
    </row>
    <row r="21" spans="1:8" ht="60" customHeight="1" x14ac:dyDescent="0.25">
      <c r="A21" s="341"/>
      <c r="B21" s="39" t="s">
        <v>2</v>
      </c>
      <c r="C21" s="39" t="s">
        <v>9</v>
      </c>
      <c r="D21" s="39" t="s">
        <v>175</v>
      </c>
      <c r="E21" s="88">
        <v>89</v>
      </c>
      <c r="F21" s="93">
        <v>49</v>
      </c>
      <c r="G21" s="7"/>
      <c r="H21" s="145">
        <f t="shared" si="1"/>
        <v>0</v>
      </c>
    </row>
    <row r="22" spans="1:8" ht="60" customHeight="1" thickBot="1" x14ac:dyDescent="0.3">
      <c r="A22" s="358"/>
      <c r="B22" s="146" t="s">
        <v>7</v>
      </c>
      <c r="C22" s="146" t="s">
        <v>6</v>
      </c>
      <c r="D22" s="146" t="s">
        <v>175</v>
      </c>
      <c r="E22" s="147">
        <v>89</v>
      </c>
      <c r="F22" s="155">
        <v>49</v>
      </c>
      <c r="G22" s="148"/>
      <c r="H22" s="149">
        <f t="shared" si="1"/>
        <v>0</v>
      </c>
    </row>
    <row r="23" spans="1:8" x14ac:dyDescent="0.25">
      <c r="E23" s="144"/>
      <c r="G23" s="36"/>
      <c r="H23" s="36"/>
    </row>
    <row r="24" spans="1:8" x14ac:dyDescent="0.25">
      <c r="E24" s="86"/>
      <c r="G24" s="34"/>
      <c r="H24" s="34"/>
    </row>
    <row r="25" spans="1:8" ht="21" x14ac:dyDescent="0.35">
      <c r="A25" s="2" t="s">
        <v>543</v>
      </c>
      <c r="C25" s="38">
        <f>SUM(G3:G22)</f>
        <v>0</v>
      </c>
    </row>
    <row r="26" spans="1:8" ht="21" x14ac:dyDescent="0.35">
      <c r="A26" s="2" t="s">
        <v>544</v>
      </c>
      <c r="C26" s="55">
        <f>SUM(H3:H22)</f>
        <v>0</v>
      </c>
    </row>
  </sheetData>
  <protectedRanges>
    <protectedRange sqref="G3:G22" name="Rozstęp1"/>
  </protectedRanges>
  <mergeCells count="3">
    <mergeCell ref="F1:H1"/>
    <mergeCell ref="A12:A19"/>
    <mergeCell ref="A20:A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Ski - Pricing</vt:lpstr>
      <vt:lpstr>#PODSUMOWANIE</vt:lpstr>
      <vt:lpstr>#NARTY</vt:lpstr>
      <vt:lpstr>#KASKI</vt:lpstr>
      <vt:lpstr>#BUTY NARCIARSKIE</vt:lpstr>
      <vt:lpstr>#WIĄZANIA</vt:lpstr>
      <vt:lpstr>#KIJE</vt:lpstr>
      <vt:lpstr>#GOGLE</vt:lpstr>
      <vt:lpstr>#DODATKI</vt:lpstr>
    </vt:vector>
  </TitlesOfParts>
  <Company>Hark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Francis</dc:creator>
  <cp:lastModifiedBy>dell</cp:lastModifiedBy>
  <dcterms:created xsi:type="dcterms:W3CDTF">2013-08-01T14:36:36Z</dcterms:created>
  <dcterms:modified xsi:type="dcterms:W3CDTF">2017-03-18T17:25:25Z</dcterms:modified>
</cp:coreProperties>
</file>